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" sheetId="1" r:id="rId1"/>
    <sheet name="план" sheetId="2" r:id="rId2"/>
    <sheet name="1" sheetId="3" state="hidden" r:id="rId3"/>
    <sheet name="2а" sheetId="4" state="hidden" r:id="rId4"/>
    <sheet name="2б" sheetId="5" state="hidden" r:id="rId5"/>
    <sheet name="3" sheetId="6" state="hidden" r:id="rId6"/>
  </sheets>
  <definedNames>
    <definedName name="_xlnm.Print_Area" localSheetId="2">'1'!$A$1:$O$25</definedName>
    <definedName name="_xlnm.Print_Area" localSheetId="3">'2а'!$A$1:$O$30</definedName>
    <definedName name="_xlnm.Print_Area" localSheetId="4">'2б'!$A$1:$Q$26</definedName>
    <definedName name="_xlnm.Print_Area" localSheetId="5">'3'!$A$1:$N$11</definedName>
    <definedName name="_xlnm.Print_Area" localSheetId="1">'план'!$A$1:$Q$105</definedName>
    <definedName name="_xlnm.Print_Area" localSheetId="0">'титул'!$A$1:$BA$32</definedName>
  </definedNames>
  <calcPr fullCalcOnLoad="1"/>
</workbook>
</file>

<file path=xl/sharedStrings.xml><?xml version="1.0" encoding="utf-8"?>
<sst xmlns="http://schemas.openxmlformats.org/spreadsheetml/2006/main" count="529" uniqueCount="231">
  <si>
    <t>Міністерство освіти і науки України</t>
  </si>
  <si>
    <t>Донбаська державна машинобудівна академія</t>
  </si>
  <si>
    <t xml:space="preserve">НАВЧАЛЬНИЙ ПЛАН 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</si>
  <si>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</si>
  <si>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t>На основі ОПП підготовки бакалавра</t>
  </si>
  <si>
    <r>
      <t xml:space="preserve">спеціальність:  </t>
    </r>
    <r>
      <rPr>
        <b/>
        <sz val="20"/>
        <rFont val="Times New Roman"/>
        <family val="1"/>
      </rPr>
      <t xml:space="preserve"> 072 Фінанси, банківська справа та страхування</t>
    </r>
  </si>
  <si>
    <t>03 - Управління місцевими, державними та міжнародними фінансами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</si>
  <si>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</si>
  <si>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       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</si>
  <si>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</si>
  <si>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</si>
  <si>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</si>
  <si>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</si>
  <si>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</si>
  <si>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</si>
  <si>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</si>
  <si>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</si>
  <si>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</si>
  <si>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</si>
  <si>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</si>
  <si>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</si>
  <si>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</si>
  <si>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</si>
  <si>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</si>
  <si>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</si>
  <si>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</si>
  <si>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Д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</si>
  <si>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</si>
  <si>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Теоретичне навчання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</si>
  <si>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</si>
  <si>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</si>
  <si>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</si>
  <si>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</si>
  <si>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</si>
  <si>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</si>
  <si>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</si>
  <si>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</si>
  <si>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</si>
  <si>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</si>
  <si>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Підготовка магістерської роботи</t>
  </si>
  <si>
    <t>Випускна робота</t>
  </si>
  <si>
    <t>Захист магістерської роботи</t>
  </si>
  <si>
    <t>Всього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</si>
  <si>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</si>
  <si>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</si>
  <si>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</si>
  <si>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</si>
  <si>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</si>
  <si>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</si>
  <si>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</si>
  <si>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</si>
  <si>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</si>
  <si>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</si>
  <si>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</si>
  <si>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</si>
  <si>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</si>
  <si>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</si>
  <si>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</si>
  <si>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</si>
  <si>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</si>
  <si>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</si>
  <si>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</si>
  <si>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ЦИКЛ ДИСЦИПЛІН ЗАГАЛЬНОЇ ПІДГОТОВКИ</t>
  </si>
  <si>
    <t>1.1. ОБОВ'ЯЗКОВІ НАВЧАЛЬНІ ДИСЦИПЛІНИ</t>
  </si>
  <si>
    <t>1.1.1.</t>
  </si>
  <si>
    <t>Інтелектуальна власність та принципи організації наукових досліджень</t>
  </si>
  <si>
    <t>1.1.1.1.</t>
  </si>
  <si>
    <t>Інтелектуальна власність</t>
  </si>
  <si>
    <t>1.1.1.2.</t>
  </si>
  <si>
    <t xml:space="preserve">Методологія та організація наукових досліджень </t>
  </si>
  <si>
    <t>1.1.2.</t>
  </si>
  <si>
    <t>Охорона праці в галузі та цивільний захист</t>
  </si>
  <si>
    <t>1.1.2.1.</t>
  </si>
  <si>
    <t>Охорона праці в галузі</t>
  </si>
  <si>
    <t>1.1.2.2.</t>
  </si>
  <si>
    <t>Цивільний захист</t>
  </si>
  <si>
    <t>1.1.3.</t>
  </si>
  <si>
    <t>1.1.4.</t>
  </si>
  <si>
    <t>Глобальна економіка</t>
  </si>
  <si>
    <t>1.1.5.</t>
  </si>
  <si>
    <t>Разом п.1.1.</t>
  </si>
  <si>
    <t>1.2. ДИСЦИПЛІНИ ВІЛЬНОГО ВИБОРУ</t>
  </si>
  <si>
    <t>1 траєкторія</t>
  </si>
  <si>
    <t>1.2.1.</t>
  </si>
  <si>
    <t>Іноземна мова (за професійним спрямуванням)</t>
  </si>
  <si>
    <t>1.2.1.1</t>
  </si>
  <si>
    <t>1.2.1.2</t>
  </si>
  <si>
    <t>1.2.1.3</t>
  </si>
  <si>
    <t>3</t>
  </si>
  <si>
    <t>Разом 1 траєкторія</t>
  </si>
  <si>
    <t>2 траєкторія</t>
  </si>
  <si>
    <t>1.2.2.</t>
  </si>
  <si>
    <t xml:space="preserve">Психологія управління </t>
  </si>
  <si>
    <t>1.2.3.</t>
  </si>
  <si>
    <t>Працевлаштування та ділова кар’єра</t>
  </si>
  <si>
    <t>1.2.4.</t>
  </si>
  <si>
    <t>Філософія і наука</t>
  </si>
  <si>
    <t>Разом 2 траєкторія</t>
  </si>
  <si>
    <t>Фізичне виховання</t>
  </si>
  <si>
    <t>с*</t>
  </si>
  <si>
    <t>Примітка:   с* - секційні заняття (факультатив)</t>
  </si>
  <si>
    <t>Разом п. 1.2.</t>
  </si>
  <si>
    <t>Разом п. 1.</t>
  </si>
  <si>
    <t>2. ЦИКЛ ДИСЦИПЛІН ПРОФЕСІЙНОЇ ПІДГОТОВКИ</t>
  </si>
  <si>
    <t>2.1. ОБОВ'ЯЗКОВІ НАВЧАЛЬНІ ДИСЦИПЛІНИ</t>
  </si>
  <si>
    <t>2.1.1.</t>
  </si>
  <si>
    <t>Ринок фінансових послуг</t>
  </si>
  <si>
    <t>2.1.2.</t>
  </si>
  <si>
    <t xml:space="preserve">Податковий менеджмент </t>
  </si>
  <si>
    <t>2.1.3.</t>
  </si>
  <si>
    <t>Фінансовий менеджмент</t>
  </si>
  <si>
    <t>2.1.3.1.</t>
  </si>
  <si>
    <t>2.1.3.2.</t>
  </si>
  <si>
    <t>Фінансовий менеджмент (курсова робота)</t>
  </si>
  <si>
    <t>2.1.4.</t>
  </si>
  <si>
    <t>Страховий менеджмент</t>
  </si>
  <si>
    <t>2.1.5.</t>
  </si>
  <si>
    <t>2.1.6.</t>
  </si>
  <si>
    <t>Бюджетний менеджмент</t>
  </si>
  <si>
    <t>2.1.7.</t>
  </si>
  <si>
    <t>Управління фінансовою санацією підприємства</t>
  </si>
  <si>
    <t>2.1.7.1.</t>
  </si>
  <si>
    <t>2.1.7.2.</t>
  </si>
  <si>
    <t>Управління фінансовою санацією підприємства (курсова робота)</t>
  </si>
  <si>
    <t>Разом п.2.1</t>
  </si>
  <si>
    <t xml:space="preserve"> Магістерська програма 01 - Фінансова аналітика та управління фінансами суб'єктів підприємницької діяльності</t>
  </si>
  <si>
    <t>2.2.1-01.</t>
  </si>
  <si>
    <t>Антикризове фінансове управління на підприємстві</t>
  </si>
  <si>
    <t>2.2.2-01.</t>
  </si>
  <si>
    <t>Інвестиційний менеджмент</t>
  </si>
  <si>
    <t>2.2.3-01.</t>
  </si>
  <si>
    <t>Управлінські комп'ютерні системи обробки фінансово-облікової інформації (Project Expert 7 Tutorial)</t>
  </si>
  <si>
    <t>2.2.4-01.</t>
  </si>
  <si>
    <t>2.2.5-01.</t>
  </si>
  <si>
    <t>Фінансовий менеджмент у малому бізнесі</t>
  </si>
  <si>
    <t>2.2.6-01.</t>
  </si>
  <si>
    <t>Фінансовий контролінг на підприємстві</t>
  </si>
  <si>
    <t>2.2.7-01.</t>
  </si>
  <si>
    <t>Оподаткування суб'єктів підприємництва</t>
  </si>
  <si>
    <t>Разом п. 2.2-01.</t>
  </si>
  <si>
    <t>2.2.1-02.</t>
  </si>
  <si>
    <t>2.2.2-02.</t>
  </si>
  <si>
    <t xml:space="preserve">Фінансове посередництво </t>
  </si>
  <si>
    <t>2.2.3-02.</t>
  </si>
  <si>
    <t>Фінанси страхових організацій</t>
  </si>
  <si>
    <t>2.2.4-02.</t>
  </si>
  <si>
    <t>2.2.5-02.</t>
  </si>
  <si>
    <t>2.2.6-02.</t>
  </si>
  <si>
    <t>Інвестиційне кредитування</t>
  </si>
  <si>
    <t>2.2.7-02.</t>
  </si>
  <si>
    <t>Антикризове фінансове управління в банку</t>
  </si>
  <si>
    <t>Разом п. 2.2-02.</t>
  </si>
  <si>
    <t xml:space="preserve"> Магістерська програма  03 - Управління місцевими, державними та міжнародними фінансами</t>
  </si>
  <si>
    <t>2.2.1-03.</t>
  </si>
  <si>
    <t>Управління місцевими фінансами</t>
  </si>
  <si>
    <t>2.2.2-03.</t>
  </si>
  <si>
    <t>Міжнародна та європейська економічна інтеграція</t>
  </si>
  <si>
    <t>2.2.3-03.</t>
  </si>
  <si>
    <t xml:space="preserve">Децентралізація та управління регіональним розвитком </t>
  </si>
  <si>
    <t>2.2.4-03.</t>
  </si>
  <si>
    <t>Макрофінансове планування та бюджетування</t>
  </si>
  <si>
    <t>2.2.5-03.</t>
  </si>
  <si>
    <t>Фіскальна політика держави</t>
  </si>
  <si>
    <t>2.2.6-03.</t>
  </si>
  <si>
    <t>2.2.7-03.</t>
  </si>
  <si>
    <t>Міжнародні розрахунки і валютні операції</t>
  </si>
  <si>
    <t>Разом п. 2.2-03.</t>
  </si>
  <si>
    <t>Разом п. 2</t>
  </si>
  <si>
    <t>3.  ПРАКТИЧНА ПІДГОТОВКА</t>
  </si>
  <si>
    <t>Переддипломна практика</t>
  </si>
  <si>
    <t>Виконання магістерської роботи</t>
  </si>
  <si>
    <t>Разом п. 3</t>
  </si>
  <si>
    <t>4. ДЕРЖАВНА АТЕСТАЦІЯ</t>
  </si>
  <si>
    <t>Разом з підготовки магістра:</t>
  </si>
  <si>
    <t xml:space="preserve"> Кількість екзаменів</t>
  </si>
  <si>
    <t>4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</si>
  <si>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</si>
  <si>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</si>
  <si>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</si>
  <si>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 xml:space="preserve">Зав. кафедри </t>
  </si>
  <si>
    <t xml:space="preserve">Декан факультету </t>
  </si>
  <si>
    <t xml:space="preserve"> Магістерська програма 02 - Банківська справа, фінансове посередництво та страхування</t>
  </si>
  <si>
    <t>Фінансовий менеджмент у банку</t>
  </si>
  <si>
    <t>С.Я. Єлецьких</t>
  </si>
  <si>
    <t>Є.В. Мироненко</t>
  </si>
  <si>
    <t>3.1.</t>
  </si>
  <si>
    <t>3.2.</t>
  </si>
  <si>
    <t>4.1.</t>
  </si>
  <si>
    <r>
      <t xml:space="preserve">магістерські програми: </t>
    </r>
    <r>
      <rPr>
        <b/>
        <sz val="20"/>
        <rFont val="Times New Roman"/>
        <family val="1"/>
      </rPr>
      <t>01 - Фінансова аналітика та управління фінансами суб'єктів підприємницької діяльності</t>
    </r>
  </si>
  <si>
    <t>02 - Банківська справа, фінансове посередництво та страхування</t>
  </si>
  <si>
    <t>Моделювання та управління бізнес-процесами</t>
  </si>
  <si>
    <t>Державний фінансовий контроль та державні закупівлі</t>
  </si>
  <si>
    <t>Термін навчання - 1 рік, 4 місяці</t>
  </si>
  <si>
    <t>ЗАТВЕРДЖЕНО:</t>
  </si>
  <si>
    <t>на засіданні Вченої ради</t>
  </si>
  <si>
    <t>Ректор ________________________</t>
  </si>
  <si>
    <t>(Ковальов В.Д.)</t>
  </si>
  <si>
    <t>Кваліфікація: магістр з фінансів, банківської справи та страхування</t>
  </si>
  <si>
    <t>Розподіл годин на тиждень за курсами і семестрами</t>
  </si>
  <si>
    <t>Розподіл за семестрами</t>
  </si>
  <si>
    <t>2а</t>
  </si>
  <si>
    <t>2б</t>
  </si>
  <si>
    <t>2б дф*</t>
  </si>
  <si>
    <t>Семестр</t>
  </si>
  <si>
    <t>K</t>
  </si>
  <si>
    <t>ПК</t>
  </si>
  <si>
    <t>семестри</t>
  </si>
  <si>
    <t>семестр</t>
  </si>
  <si>
    <t>кількість тижнів у семестрі</t>
  </si>
  <si>
    <t>" 29 "  березня 2018 р.</t>
  </si>
  <si>
    <t xml:space="preserve">V. План навчального процесу на 2018/2019 навчальний рік      </t>
  </si>
  <si>
    <t>Управління фінансово-економічним потенціалом підприємства</t>
  </si>
  <si>
    <t>протокол №   8</t>
  </si>
  <si>
    <t>Управління ризиками соціально-економічних систем</t>
  </si>
  <si>
    <t>было в 2б</t>
  </si>
  <si>
    <t>был в 1</t>
  </si>
  <si>
    <t>было в 2а</t>
  </si>
  <si>
    <t>было в 1</t>
  </si>
  <si>
    <t>А</t>
  </si>
  <si>
    <t xml:space="preserve">Позначення: Т – теоретичне навчання; С – екзаменаційна сесія; П – практика; К – канікули; Д– дипломне проектування; А – державна атестація </t>
  </si>
  <si>
    <t>Екзаменаційна сесія та проміжний контроль</t>
  </si>
  <si>
    <t xml:space="preserve"> Кількість годин</t>
  </si>
  <si>
    <t xml:space="preserve">Ф-1-маг, 1 семестр, 2018/2019 навчальний рік      </t>
  </si>
  <si>
    <t>викладач</t>
  </si>
  <si>
    <t>години</t>
  </si>
  <si>
    <t xml:space="preserve">Ф-1-маг, 2а семестр, 2018/2019 навчальний рік     </t>
  </si>
  <si>
    <t xml:space="preserve"> 2б</t>
  </si>
  <si>
    <t>4 (5)</t>
  </si>
  <si>
    <t xml:space="preserve">Ф-1-маг, 2б семестр, 2018/2019 навчальний рік    </t>
  </si>
  <si>
    <t>3 (2)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</si>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</sst>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u val="single"/>
      <sz val="7.6"/>
      <color indexed="12"/>
      <name val="Arial Cyr"/>
      <family val="2"/>
    </font>
    <font>
      <u val="single"/>
      <sz val="7.6"/>
      <color indexed="36"/>
      <name val="Arial Cyr"/>
      <family val="2"/>
    </font>
    <font>
      <b/>
      <i/>
      <sz val="12"/>
      <name val="Arial Cyr"/>
      <family val="2"/>
    </font>
    <font>
      <u val="single"/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2"/>
      <color indexed="40"/>
      <name val="Arial Cyr"/>
      <family val="2"/>
    </font>
    <font>
      <b/>
      <i/>
      <sz val="12"/>
      <color indexed="40"/>
      <name val="Times New Roman"/>
      <family val="1"/>
    </font>
    <font>
      <b/>
      <i/>
      <sz val="14"/>
      <name val="Arial Cyr"/>
      <family val="2"/>
    </font>
    <font>
      <sz val="14"/>
      <color indexed="40"/>
      <name val="Arial Cyr"/>
      <family val="2"/>
    </font>
    <font>
      <u val="single"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2"/>
    </font>
    <font>
      <sz val="16"/>
      <name val="Arial Cyr"/>
      <family val="2"/>
    </font>
    <font>
      <sz val="16"/>
      <color indexed="40"/>
      <name val="Arial Cyr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4"/>
      <color indexed="4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10"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2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32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19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80" fontId="19" fillId="0" borderId="0" xfId="0" applyNumberFormat="1" applyFont="1" applyFill="1" applyBorder="1" applyAlignment="1" applyProtection="1">
      <alignment vertical="center"/>
      <protection/>
    </xf>
    <xf numFmtId="181" fontId="32" fillId="24" borderId="0" xfId="0" applyNumberFormat="1" applyFont="1" applyFill="1" applyBorder="1" applyAlignment="1" applyProtection="1">
      <alignment horizontal="center" vertical="center"/>
      <protection/>
    </xf>
    <xf numFmtId="0" fontId="32" fillId="24" borderId="0" xfId="0" applyNumberFormat="1" applyFont="1" applyFill="1" applyBorder="1" applyAlignment="1" applyProtection="1">
      <alignment horizontal="center" vertical="center"/>
      <protection/>
    </xf>
    <xf numFmtId="180" fontId="38" fillId="24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/>
    </xf>
    <xf numFmtId="0" fontId="32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7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 vertical="center" wrapText="1"/>
    </xf>
    <xf numFmtId="180" fontId="32" fillId="24" borderId="0" xfId="0" applyNumberFormat="1" applyFont="1" applyFill="1" applyBorder="1" applyAlignment="1" applyProtection="1">
      <alignment vertical="center"/>
      <protection/>
    </xf>
    <xf numFmtId="0" fontId="32" fillId="24" borderId="18" xfId="0" applyFont="1" applyFill="1" applyBorder="1" applyAlignment="1">
      <alignment/>
    </xf>
    <xf numFmtId="180" fontId="19" fillId="24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80" fontId="32" fillId="0" borderId="0" xfId="0" applyNumberFormat="1" applyFont="1" applyFill="1" applyBorder="1" applyAlignment="1" applyProtection="1">
      <alignment vertical="center"/>
      <protection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82" fontId="3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0" fontId="50" fillId="24" borderId="0" xfId="0" applyNumberFormat="1" applyFont="1" applyFill="1" applyBorder="1" applyAlignment="1" applyProtection="1">
      <alignment vertical="center"/>
      <protection/>
    </xf>
    <xf numFmtId="0" fontId="51" fillId="24" borderId="17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25" borderId="21" xfId="0" applyNumberFormat="1" applyFont="1" applyFill="1" applyBorder="1" applyAlignment="1" applyProtection="1">
      <alignment horizontal="center" vertical="center"/>
      <protection/>
    </xf>
    <xf numFmtId="49" fontId="19" fillId="25" borderId="21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Alignment="1">
      <alignment/>
    </xf>
    <xf numFmtId="0" fontId="19" fillId="25" borderId="0" xfId="0" applyFont="1" applyFill="1" applyBorder="1" applyAlignment="1">
      <alignment/>
    </xf>
    <xf numFmtId="0" fontId="34" fillId="25" borderId="0" xfId="0" applyFont="1" applyFill="1" applyBorder="1" applyAlignment="1">
      <alignment horizontal="left" vertical="center" wrapText="1"/>
    </xf>
    <xf numFmtId="0" fontId="44" fillId="25" borderId="0" xfId="0" applyFont="1" applyFill="1" applyAlignment="1">
      <alignment/>
    </xf>
    <xf numFmtId="0" fontId="20" fillId="25" borderId="0" xfId="0" applyFont="1" applyFill="1" applyBorder="1" applyAlignment="1">
      <alignment/>
    </xf>
    <xf numFmtId="1" fontId="34" fillId="25" borderId="0" xfId="0" applyNumberFormat="1" applyFont="1" applyFill="1" applyBorder="1" applyAlignment="1">
      <alignment horizontal="center" vertical="center" wrapText="1"/>
    </xf>
    <xf numFmtId="1" fontId="32" fillId="25" borderId="0" xfId="0" applyNumberFormat="1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left" vertical="center" wrapText="1"/>
    </xf>
    <xf numFmtId="0" fontId="43" fillId="25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180" fontId="19" fillId="25" borderId="21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>
      <alignment/>
    </xf>
    <xf numFmtId="0" fontId="32" fillId="26" borderId="0" xfId="0" applyFont="1" applyFill="1" applyAlignment="1">
      <alignment/>
    </xf>
    <xf numFmtId="0" fontId="30" fillId="27" borderId="0" xfId="0" applyFont="1" applyFill="1" applyAlignment="1">
      <alignment/>
    </xf>
    <xf numFmtId="180" fontId="32" fillId="26" borderId="0" xfId="0" applyNumberFormat="1" applyFont="1" applyFill="1" applyBorder="1" applyAlignment="1" applyProtection="1">
      <alignment vertical="center"/>
      <protection/>
    </xf>
    <xf numFmtId="49" fontId="32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180" fontId="19" fillId="0" borderId="27" xfId="0" applyNumberFormat="1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/>
    </xf>
    <xf numFmtId="49" fontId="32" fillId="0" borderId="29" xfId="0" applyNumberFormat="1" applyFont="1" applyFill="1" applyBorder="1" applyAlignment="1" applyProtection="1">
      <alignment horizontal="center" vertical="center" wrapText="1"/>
      <protection/>
    </xf>
    <xf numFmtId="181" fontId="32" fillId="0" borderId="30" xfId="0" applyNumberFormat="1" applyFont="1" applyFill="1" applyBorder="1" applyAlignment="1" applyProtection="1">
      <alignment horizontal="left" vertical="center" wrapText="1"/>
      <protection/>
    </xf>
    <xf numFmtId="181" fontId="32" fillId="0" borderId="29" xfId="0" applyNumberFormat="1" applyFont="1" applyFill="1" applyBorder="1" applyAlignment="1" applyProtection="1">
      <alignment horizontal="center" vertical="center" wrapText="1"/>
      <protection/>
    </xf>
    <xf numFmtId="181" fontId="19" fillId="0" borderId="29" xfId="0" applyNumberFormat="1" applyFont="1" applyFill="1" applyBorder="1" applyAlignment="1" applyProtection="1">
      <alignment horizontal="center" vertical="center" wrapText="1"/>
      <protection/>
    </xf>
    <xf numFmtId="181" fontId="32" fillId="0" borderId="31" xfId="0" applyNumberFormat="1" applyFont="1" applyFill="1" applyBorder="1" applyAlignment="1" applyProtection="1">
      <alignment horizontal="center" vertical="center" wrapText="1"/>
      <protection/>
    </xf>
    <xf numFmtId="181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 applyProtection="1">
      <alignment horizontal="center" vertical="center" wrapText="1"/>
      <protection/>
    </xf>
    <xf numFmtId="181" fontId="32" fillId="0" borderId="33" xfId="0" applyNumberFormat="1" applyFont="1" applyFill="1" applyBorder="1" applyAlignment="1" applyProtection="1">
      <alignment horizontal="center" vertical="center" wrapText="1"/>
      <protection/>
    </xf>
    <xf numFmtId="49" fontId="32" fillId="0" borderId="34" xfId="0" applyNumberFormat="1" applyFont="1" applyFill="1" applyBorder="1" applyAlignment="1" applyProtection="1">
      <alignment horizontal="center" vertical="center"/>
      <protection/>
    </xf>
    <xf numFmtId="0" fontId="32" fillId="0" borderId="35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49" fillId="0" borderId="37" xfId="0" applyNumberFormat="1" applyFont="1" applyFill="1" applyBorder="1" applyAlignment="1" applyProtection="1">
      <alignment horizontal="center" vertical="center"/>
      <protection/>
    </xf>
    <xf numFmtId="0" fontId="48" fillId="0" borderId="38" xfId="0" applyFont="1" applyFill="1" applyBorder="1" applyAlignment="1">
      <alignment horizontal="center" vertical="center" wrapText="1"/>
    </xf>
    <xf numFmtId="0" fontId="32" fillId="0" borderId="39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40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left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1" fontId="32" fillId="0" borderId="39" xfId="0" applyNumberFormat="1" applyFont="1" applyFill="1" applyBorder="1" applyAlignment="1" applyProtection="1">
      <alignment horizontal="center" vertical="center"/>
      <protection/>
    </xf>
    <xf numFmtId="180" fontId="32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80" fontId="19" fillId="0" borderId="40" xfId="0" applyNumberFormat="1" applyFont="1" applyFill="1" applyBorder="1" applyAlignment="1" applyProtection="1">
      <alignment vertical="center"/>
      <protection/>
    </xf>
    <xf numFmtId="0" fontId="32" fillId="0" borderId="3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0" fontId="32" fillId="0" borderId="30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47" xfId="0" applyFont="1" applyFill="1" applyBorder="1" applyAlignment="1">
      <alignment/>
    </xf>
    <xf numFmtId="49" fontId="3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9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180" fontId="19" fillId="0" borderId="53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49" fontId="37" fillId="0" borderId="55" xfId="0" applyNumberFormat="1" applyFont="1" applyFill="1" applyBorder="1" applyAlignment="1" applyProtection="1">
      <alignment horizontal="center" vertical="center"/>
      <protection/>
    </xf>
    <xf numFmtId="0" fontId="32" fillId="0" borderId="55" xfId="0" applyNumberFormat="1" applyFont="1" applyFill="1" applyBorder="1" applyAlignment="1" applyProtection="1">
      <alignment horizontal="center" vertical="center"/>
      <protection/>
    </xf>
    <xf numFmtId="182" fontId="32" fillId="0" borderId="56" xfId="0" applyNumberFormat="1" applyFont="1" applyFill="1" applyBorder="1" applyAlignment="1" applyProtection="1">
      <alignment horizontal="center" vertical="center"/>
      <protection/>
    </xf>
    <xf numFmtId="1" fontId="32" fillId="0" borderId="57" xfId="0" applyNumberFormat="1" applyFont="1" applyFill="1" applyBorder="1" applyAlignment="1" applyProtection="1">
      <alignment horizontal="center" vertical="center"/>
      <protection/>
    </xf>
    <xf numFmtId="182" fontId="32" fillId="0" borderId="57" xfId="0" applyNumberFormat="1" applyFont="1" applyFill="1" applyBorder="1" applyAlignment="1" applyProtection="1">
      <alignment horizontal="center" vertical="center"/>
      <protection/>
    </xf>
    <xf numFmtId="0" fontId="19" fillId="0" borderId="55" xfId="0" applyFont="1" applyFill="1" applyBorder="1" applyAlignment="1">
      <alignment horizontal="center" vertical="center" wrapText="1"/>
    </xf>
    <xf numFmtId="18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2" fillId="0" borderId="39" xfId="0" applyFont="1" applyFill="1" applyBorder="1" applyAlignment="1">
      <alignment horizontal="center" vertical="center" wrapText="1"/>
    </xf>
    <xf numFmtId="182" fontId="32" fillId="0" borderId="24" xfId="0" applyNumberFormat="1" applyFont="1" applyFill="1" applyBorder="1" applyAlignment="1">
      <alignment horizontal="center" vertical="center"/>
    </xf>
    <xf numFmtId="182" fontId="32" fillId="0" borderId="35" xfId="0" applyNumberFormat="1" applyFont="1" applyFill="1" applyBorder="1" applyAlignment="1">
      <alignment horizontal="center" vertical="center"/>
    </xf>
    <xf numFmtId="183" fontId="32" fillId="0" borderId="58" xfId="0" applyNumberFormat="1" applyFont="1" applyFill="1" applyBorder="1" applyAlignment="1" applyProtection="1">
      <alignment horizontal="center" vertical="center"/>
      <protection/>
    </xf>
    <xf numFmtId="182" fontId="32" fillId="0" borderId="58" xfId="0" applyNumberFormat="1" applyFont="1" applyFill="1" applyBorder="1" applyAlignment="1" applyProtection="1">
      <alignment horizontal="center" vertical="center"/>
      <protection/>
    </xf>
    <xf numFmtId="182" fontId="32" fillId="0" borderId="58" xfId="0" applyNumberFormat="1" applyFont="1" applyFill="1" applyBorder="1" applyAlignment="1">
      <alignment horizontal="center" vertical="center"/>
    </xf>
    <xf numFmtId="182" fontId="32" fillId="0" borderId="41" xfId="0" applyNumberFormat="1" applyFont="1" applyFill="1" applyBorder="1" applyAlignment="1">
      <alignment horizontal="center" vertical="center"/>
    </xf>
    <xf numFmtId="182" fontId="32" fillId="0" borderId="42" xfId="0" applyNumberFormat="1" applyFont="1" applyFill="1" applyBorder="1" applyAlignment="1">
      <alignment horizontal="center" vertical="center"/>
    </xf>
    <xf numFmtId="182" fontId="32" fillId="0" borderId="49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82" fontId="19" fillId="0" borderId="6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180" fontId="32" fillId="0" borderId="62" xfId="0" applyNumberFormat="1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/>
    </xf>
    <xf numFmtId="180" fontId="32" fillId="0" borderId="65" xfId="0" applyNumberFormat="1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/>
    </xf>
    <xf numFmtId="0" fontId="32" fillId="0" borderId="66" xfId="0" applyNumberFormat="1" applyFont="1" applyFill="1" applyBorder="1" applyAlignment="1">
      <alignment horizontal="center" vertical="center" wrapText="1"/>
    </xf>
    <xf numFmtId="182" fontId="32" fillId="0" borderId="67" xfId="0" applyNumberFormat="1" applyFont="1" applyFill="1" applyBorder="1" applyAlignment="1">
      <alignment horizontal="center" vertical="center"/>
    </xf>
    <xf numFmtId="180" fontId="32" fillId="0" borderId="68" xfId="0" applyNumberFormat="1" applyFont="1" applyFill="1" applyBorder="1" applyAlignment="1">
      <alignment horizontal="center" vertical="center" wrapText="1"/>
    </xf>
    <xf numFmtId="0" fontId="32" fillId="0" borderId="69" xfId="0" applyNumberFormat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/>
    </xf>
    <xf numFmtId="0" fontId="19" fillId="28" borderId="0" xfId="0" applyFont="1" applyFill="1" applyBorder="1" applyAlignment="1">
      <alignment/>
    </xf>
    <xf numFmtId="0" fontId="55" fillId="27" borderId="0" xfId="0" applyFont="1" applyFill="1" applyAlignment="1">
      <alignment/>
    </xf>
    <xf numFmtId="180" fontId="53" fillId="26" borderId="0" xfId="0" applyNumberFormat="1" applyFont="1" applyFill="1" applyBorder="1" applyAlignment="1" applyProtection="1">
      <alignment vertical="center"/>
      <protection/>
    </xf>
    <xf numFmtId="180" fontId="54" fillId="24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26" borderId="0" xfId="0" applyFont="1" applyFill="1" applyAlignment="1">
      <alignment/>
    </xf>
    <xf numFmtId="0" fontId="53" fillId="24" borderId="17" xfId="0" applyFont="1" applyFill="1" applyBorder="1" applyAlignment="1">
      <alignment/>
    </xf>
    <xf numFmtId="0" fontId="0" fillId="25" borderId="22" xfId="0" applyFont="1" applyFill="1" applyBorder="1" applyAlignment="1">
      <alignment wrapText="1"/>
    </xf>
    <xf numFmtId="0" fontId="32" fillId="0" borderId="70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80" fontId="32" fillId="0" borderId="40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180" fontId="19" fillId="0" borderId="22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/>
    </xf>
    <xf numFmtId="0" fontId="37" fillId="0" borderId="40" xfId="0" applyFont="1" applyFill="1" applyBorder="1" applyAlignment="1">
      <alignment/>
    </xf>
    <xf numFmtId="0" fontId="32" fillId="0" borderId="71" xfId="0" applyFont="1" applyFill="1" applyBorder="1" applyAlignment="1">
      <alignment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180" fontId="19" fillId="0" borderId="27" xfId="0" applyNumberFormat="1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/>
    </xf>
    <xf numFmtId="49" fontId="32" fillId="0" borderId="45" xfId="0" applyNumberFormat="1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vertical="center" wrapText="1"/>
    </xf>
    <xf numFmtId="181" fontId="32" fillId="0" borderId="36" xfId="0" applyNumberFormat="1" applyFont="1" applyFill="1" applyBorder="1" applyAlignment="1" applyProtection="1">
      <alignment horizontal="center" vertical="center" wrapText="1"/>
      <protection/>
    </xf>
    <xf numFmtId="181" fontId="32" fillId="0" borderId="37" xfId="0" applyNumberFormat="1" applyFont="1" applyFill="1" applyBorder="1" applyAlignment="1" applyProtection="1">
      <alignment horizontal="center" vertical="center" wrapText="1"/>
      <protection/>
    </xf>
    <xf numFmtId="181" fontId="32" fillId="0" borderId="38" xfId="0" applyNumberFormat="1" applyFont="1" applyFill="1" applyBorder="1" applyAlignment="1" applyProtection="1">
      <alignment horizontal="center" vertical="center" wrapText="1"/>
      <protection/>
    </xf>
    <xf numFmtId="181" fontId="32" fillId="0" borderId="40" xfId="0" applyNumberFormat="1" applyFont="1" applyFill="1" applyBorder="1" applyAlignment="1" applyProtection="1">
      <alignment horizontal="center" vertical="center" wrapText="1"/>
      <protection/>
    </xf>
    <xf numFmtId="180" fontId="19" fillId="27" borderId="21" xfId="0" applyNumberFormat="1" applyFont="1" applyFill="1" applyBorder="1" applyAlignment="1" applyProtection="1">
      <alignment horizontal="center" vertical="center" wrapText="1"/>
      <protection/>
    </xf>
    <xf numFmtId="180" fontId="19" fillId="27" borderId="21" xfId="0" applyNumberFormat="1" applyFont="1" applyFill="1" applyBorder="1" applyAlignment="1" applyProtection="1">
      <alignment horizontal="center" vertical="center"/>
      <protection/>
    </xf>
    <xf numFmtId="181" fontId="19" fillId="27" borderId="21" xfId="0" applyNumberFormat="1" applyFont="1" applyFill="1" applyBorder="1" applyAlignment="1" applyProtection="1">
      <alignment horizontal="center" vertical="center"/>
      <protection/>
    </xf>
    <xf numFmtId="180" fontId="19" fillId="27" borderId="73" xfId="0" applyNumberFormat="1" applyFont="1" applyFill="1" applyBorder="1" applyAlignment="1" applyProtection="1">
      <alignment horizontal="center" vertical="center" wrapText="1"/>
      <protection/>
    </xf>
    <xf numFmtId="181" fontId="32" fillId="27" borderId="21" xfId="0" applyNumberFormat="1" applyFont="1" applyFill="1" applyBorder="1" applyAlignment="1" applyProtection="1">
      <alignment horizontal="center" vertical="center"/>
      <protection/>
    </xf>
    <xf numFmtId="182" fontId="32" fillId="27" borderId="0" xfId="0" applyNumberFormat="1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/>
    </xf>
    <xf numFmtId="180" fontId="19" fillId="27" borderId="0" xfId="0" applyNumberFormat="1" applyFont="1" applyFill="1" applyBorder="1" applyAlignment="1" applyProtection="1">
      <alignment vertical="center"/>
      <protection/>
    </xf>
    <xf numFmtId="0" fontId="32" fillId="27" borderId="0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/>
    </xf>
    <xf numFmtId="0" fontId="19" fillId="26" borderId="0" xfId="0" applyFont="1" applyFill="1" applyAlignment="1">
      <alignment/>
    </xf>
    <xf numFmtId="0" fontId="19" fillId="26" borderId="17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180" fontId="54" fillId="26" borderId="0" xfId="0" applyNumberFormat="1" applyFont="1" applyFill="1" applyBorder="1" applyAlignment="1" applyProtection="1">
      <alignment vertical="center"/>
      <protection/>
    </xf>
    <xf numFmtId="0" fontId="19" fillId="27" borderId="0" xfId="0" applyFont="1" applyFill="1" applyBorder="1" applyAlignment="1">
      <alignment horizontal="center" vertical="center" wrapText="1"/>
    </xf>
    <xf numFmtId="0" fontId="19" fillId="29" borderId="0" xfId="0" applyFont="1" applyFill="1" applyAlignment="1">
      <alignment/>
    </xf>
    <xf numFmtId="181" fontId="20" fillId="30" borderId="74" xfId="0" applyNumberFormat="1" applyFont="1" applyFill="1" applyBorder="1" applyAlignment="1" applyProtection="1">
      <alignment horizontal="center" vertical="center"/>
      <protection/>
    </xf>
    <xf numFmtId="49" fontId="20" fillId="24" borderId="36" xfId="0" applyNumberFormat="1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183" fontId="20" fillId="25" borderId="36" xfId="0" applyNumberFormat="1" applyFont="1" applyFill="1" applyBorder="1" applyAlignment="1" applyProtection="1">
      <alignment horizontal="center" vertical="center"/>
      <protection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5" borderId="38" xfId="0" applyNumberFormat="1" applyFont="1" applyFill="1" applyBorder="1" applyAlignment="1">
      <alignment horizontal="center" vertical="center" wrapText="1"/>
    </xf>
    <xf numFmtId="0" fontId="20" fillId="29" borderId="22" xfId="0" applyFont="1" applyFill="1" applyBorder="1" applyAlignment="1">
      <alignment/>
    </xf>
    <xf numFmtId="180" fontId="34" fillId="0" borderId="2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180" fontId="34" fillId="0" borderId="0" xfId="0" applyNumberFormat="1" applyFont="1" applyFill="1" applyBorder="1" applyAlignment="1">
      <alignment horizontal="center" vertical="center" wrapText="1"/>
    </xf>
    <xf numFmtId="182" fontId="20" fillId="30" borderId="22" xfId="0" applyNumberFormat="1" applyFont="1" applyFill="1" applyBorder="1" applyAlignment="1">
      <alignment horizontal="center" vertical="center" wrapText="1"/>
    </xf>
    <xf numFmtId="0" fontId="34" fillId="25" borderId="0" xfId="0" applyFont="1" applyFill="1" applyBorder="1" applyAlignment="1" applyProtection="1">
      <alignment vertical="center" wrapText="1"/>
      <protection/>
    </xf>
    <xf numFmtId="0" fontId="20" fillId="30" borderId="0" xfId="0" applyFont="1" applyFill="1" applyBorder="1" applyAlignment="1">
      <alignment/>
    </xf>
    <xf numFmtId="0" fontId="59" fillId="25" borderId="0" xfId="0" applyFont="1" applyFill="1" applyBorder="1" applyAlignment="1">
      <alignment horizontal="center"/>
    </xf>
    <xf numFmtId="0" fontId="44" fillId="30" borderId="0" xfId="0" applyFont="1" applyFill="1" applyAlignment="1">
      <alignment/>
    </xf>
    <xf numFmtId="180" fontId="35" fillId="30" borderId="0" xfId="0" applyNumberFormat="1" applyFont="1" applyFill="1" applyBorder="1" applyAlignment="1" applyProtection="1">
      <alignment vertical="center"/>
      <protection/>
    </xf>
    <xf numFmtId="180" fontId="35" fillId="30" borderId="74" xfId="0" applyNumberFormat="1" applyFont="1" applyFill="1" applyBorder="1" applyAlignment="1" applyProtection="1">
      <alignment horizontal="center" vertical="center" wrapText="1"/>
      <protection/>
    </xf>
    <xf numFmtId="181" fontId="35" fillId="30" borderId="74" xfId="0" applyNumberFormat="1" applyFont="1" applyFill="1" applyBorder="1" applyAlignment="1" applyProtection="1">
      <alignment horizontal="center" vertical="center"/>
      <protection/>
    </xf>
    <xf numFmtId="180" fontId="35" fillId="30" borderId="75" xfId="0" applyNumberFormat="1" applyFont="1" applyFill="1" applyBorder="1" applyAlignment="1" applyProtection="1">
      <alignment horizontal="center" vertical="center" wrapText="1"/>
      <protection/>
    </xf>
    <xf numFmtId="181" fontId="31" fillId="30" borderId="74" xfId="0" applyNumberFormat="1" applyFont="1" applyFill="1" applyBorder="1" applyAlignment="1" applyProtection="1">
      <alignment horizontal="center" vertical="center"/>
      <protection/>
    </xf>
    <xf numFmtId="49" fontId="35" fillId="25" borderId="45" xfId="0" applyNumberFormat="1" applyFont="1" applyFill="1" applyBorder="1" applyAlignment="1" applyProtection="1">
      <alignment horizontal="center" vertical="center" wrapText="1"/>
      <protection/>
    </xf>
    <xf numFmtId="0" fontId="35" fillId="25" borderId="76" xfId="0" applyFont="1" applyFill="1" applyBorder="1" applyAlignment="1">
      <alignment vertical="center" wrapText="1"/>
    </xf>
    <xf numFmtId="0" fontId="31" fillId="25" borderId="45" xfId="0" applyFont="1" applyFill="1" applyBorder="1" applyAlignment="1">
      <alignment horizontal="left" vertical="top" wrapText="1"/>
    </xf>
    <xf numFmtId="0" fontId="35" fillId="25" borderId="77" xfId="0" applyFont="1" applyFill="1" applyBorder="1" applyAlignment="1">
      <alignment horizontal="center" vertical="center" wrapText="1"/>
    </xf>
    <xf numFmtId="0" fontId="35" fillId="25" borderId="18" xfId="0" applyFont="1" applyFill="1" applyBorder="1" applyAlignment="1">
      <alignment horizontal="center" vertical="center" wrapText="1"/>
    </xf>
    <xf numFmtId="0" fontId="35" fillId="25" borderId="17" xfId="0" applyFont="1" applyFill="1" applyBorder="1" applyAlignment="1">
      <alignment horizontal="center" vertical="center" wrapText="1"/>
    </xf>
    <xf numFmtId="0" fontId="35" fillId="25" borderId="47" xfId="0" applyFont="1" applyFill="1" applyBorder="1" applyAlignment="1">
      <alignment horizontal="center" vertical="center" wrapText="1"/>
    </xf>
    <xf numFmtId="182" fontId="35" fillId="30" borderId="42" xfId="0" applyNumberFormat="1" applyFont="1" applyFill="1" applyBorder="1" applyAlignment="1">
      <alignment horizontal="center" vertical="center" wrapText="1"/>
    </xf>
    <xf numFmtId="0" fontId="31" fillId="30" borderId="22" xfId="0" applyFont="1" applyFill="1" applyBorder="1" applyAlignment="1">
      <alignment horizontal="center" vertical="center" wrapText="1"/>
    </xf>
    <xf numFmtId="0" fontId="35" fillId="25" borderId="76" xfId="0" applyNumberFormat="1" applyFont="1" applyFill="1" applyBorder="1" applyAlignment="1">
      <alignment horizontal="left" vertical="center" wrapText="1"/>
    </xf>
    <xf numFmtId="0" fontId="35" fillId="25" borderId="45" xfId="0" applyNumberFormat="1" applyFont="1" applyFill="1" applyBorder="1" applyAlignment="1">
      <alignment horizontal="center" vertical="center" wrapText="1"/>
    </xf>
    <xf numFmtId="0" fontId="35" fillId="25" borderId="77" xfId="0" applyNumberFormat="1" applyFont="1" applyFill="1" applyBorder="1" applyAlignment="1">
      <alignment horizontal="center" vertical="center" wrapText="1"/>
    </xf>
    <xf numFmtId="0" fontId="35" fillId="25" borderId="18" xfId="0" applyNumberFormat="1" applyFont="1" applyFill="1" applyBorder="1" applyAlignment="1">
      <alignment horizontal="center" vertical="center" wrapText="1"/>
    </xf>
    <xf numFmtId="0" fontId="35" fillId="25" borderId="17" xfId="0" applyNumberFormat="1" applyFont="1" applyFill="1" applyBorder="1" applyAlignment="1">
      <alignment horizontal="center" vertical="center" wrapText="1"/>
    </xf>
    <xf numFmtId="0" fontId="35" fillId="25" borderId="47" xfId="0" applyNumberFormat="1" applyFont="1" applyFill="1" applyBorder="1" applyAlignment="1">
      <alignment horizontal="center" vertical="center" wrapText="1"/>
    </xf>
    <xf numFmtId="0" fontId="35" fillId="30" borderId="42" xfId="0" applyNumberFormat="1" applyFont="1" applyFill="1" applyBorder="1" applyAlignment="1">
      <alignment horizontal="center" vertical="center" wrapText="1"/>
    </xf>
    <xf numFmtId="49" fontId="35" fillId="25" borderId="45" xfId="0" applyNumberFormat="1" applyFont="1" applyFill="1" applyBorder="1" applyAlignment="1">
      <alignment horizontal="center" vertical="center" wrapText="1"/>
    </xf>
    <xf numFmtId="0" fontId="35" fillId="25" borderId="45" xfId="0" applyFont="1" applyFill="1" applyBorder="1" applyAlignment="1">
      <alignment vertical="center" wrapText="1"/>
    </xf>
    <xf numFmtId="0" fontId="35" fillId="25" borderId="45" xfId="0" applyFont="1" applyFill="1" applyBorder="1" applyAlignment="1">
      <alignment horizontal="center" vertical="center" wrapText="1"/>
    </xf>
    <xf numFmtId="49" fontId="35" fillId="25" borderId="18" xfId="0" applyNumberFormat="1" applyFont="1" applyFill="1" applyBorder="1" applyAlignment="1">
      <alignment horizontal="center" vertical="center" wrapText="1"/>
    </xf>
    <xf numFmtId="0" fontId="35" fillId="25" borderId="17" xfId="0" applyNumberFormat="1" applyFont="1" applyFill="1" applyBorder="1" applyAlignment="1" applyProtection="1">
      <alignment horizontal="center" vertical="center"/>
      <protection/>
    </xf>
    <xf numFmtId="49" fontId="31" fillId="24" borderId="78" xfId="0" applyNumberFormat="1" applyFont="1" applyFill="1" applyBorder="1" applyAlignment="1" applyProtection="1">
      <alignment horizontal="center" vertical="center"/>
      <protection/>
    </xf>
    <xf numFmtId="0" fontId="31" fillId="24" borderId="79" xfId="0" applyFont="1" applyFill="1" applyBorder="1" applyAlignment="1">
      <alignment vertical="center" wrapText="1"/>
    </xf>
    <xf numFmtId="0" fontId="35" fillId="24" borderId="78" xfId="0" applyFont="1" applyFill="1" applyBorder="1" applyAlignment="1">
      <alignment horizontal="center" vertical="center" wrapText="1"/>
    </xf>
    <xf numFmtId="0" fontId="31" fillId="24" borderId="78" xfId="0" applyFont="1" applyFill="1" applyBorder="1" applyAlignment="1">
      <alignment horizontal="center" vertical="center" wrapText="1"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80" xfId="0" applyFont="1" applyFill="1" applyBorder="1" applyAlignment="1">
      <alignment horizontal="center" vertical="center" wrapText="1"/>
    </xf>
    <xf numFmtId="183" fontId="31" fillId="25" borderId="78" xfId="0" applyNumberFormat="1" applyFont="1" applyFill="1" applyBorder="1" applyAlignment="1" applyProtection="1">
      <alignment horizontal="center" vertical="center"/>
      <protection/>
    </xf>
    <xf numFmtId="0" fontId="31" fillId="24" borderId="81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5" borderId="82" xfId="0" applyNumberFormat="1" applyFont="1" applyFill="1" applyBorder="1" applyAlignment="1">
      <alignment horizontal="center" vertical="center" wrapText="1"/>
    </xf>
    <xf numFmtId="1" fontId="35" fillId="29" borderId="79" xfId="0" applyNumberFormat="1" applyFont="1" applyFill="1" applyBorder="1" applyAlignment="1">
      <alignment horizontal="center" vertical="center" wrapText="1"/>
    </xf>
    <xf numFmtId="0" fontId="31" fillId="29" borderId="22" xfId="0" applyFont="1" applyFill="1" applyBorder="1" applyAlignment="1">
      <alignment/>
    </xf>
    <xf numFmtId="49" fontId="35" fillId="24" borderId="36" xfId="0" applyNumberFormat="1" applyFont="1" applyFill="1" applyBorder="1" applyAlignment="1">
      <alignment horizontal="center" vertical="center" wrapText="1"/>
    </xf>
    <xf numFmtId="0" fontId="35" fillId="24" borderId="58" xfId="0" applyFont="1" applyFill="1" applyBorder="1" applyAlignment="1">
      <alignment vertical="center" wrapText="1"/>
    </xf>
    <xf numFmtId="0" fontId="35" fillId="24" borderId="36" xfId="0" applyFont="1" applyFill="1" applyBorder="1" applyAlignment="1">
      <alignment horizontal="center" vertical="center" wrapText="1"/>
    </xf>
    <xf numFmtId="0" fontId="35" fillId="24" borderId="39" xfId="0" applyFont="1" applyFill="1" applyBorder="1" applyAlignment="1">
      <alignment horizontal="center" vertical="center" wrapText="1"/>
    </xf>
    <xf numFmtId="0" fontId="35" fillId="24" borderId="38" xfId="0" applyFont="1" applyFill="1" applyBorder="1" applyAlignment="1">
      <alignment horizontal="center" vertical="center" wrapText="1"/>
    </xf>
    <xf numFmtId="183" fontId="35" fillId="25" borderId="36" xfId="0" applyNumberFormat="1" applyFont="1" applyFill="1" applyBorder="1" applyAlignment="1" applyProtection="1">
      <alignment horizontal="center" vertical="center"/>
      <protection/>
    </xf>
    <xf numFmtId="0" fontId="35" fillId="24" borderId="37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35" fillId="25" borderId="38" xfId="0" applyNumberFormat="1" applyFont="1" applyFill="1" applyBorder="1" applyAlignment="1">
      <alignment horizontal="center" vertical="center" wrapText="1"/>
    </xf>
    <xf numFmtId="1" fontId="35" fillId="29" borderId="58" xfId="0" applyNumberFormat="1" applyFont="1" applyFill="1" applyBorder="1" applyAlignment="1">
      <alignment horizontal="center" vertical="center" wrapText="1"/>
    </xf>
    <xf numFmtId="0" fontId="35" fillId="29" borderId="22" xfId="0" applyFont="1" applyFill="1" applyBorder="1" applyAlignment="1">
      <alignment/>
    </xf>
    <xf numFmtId="0" fontId="35" fillId="24" borderId="83" xfId="0" applyFont="1" applyFill="1" applyBorder="1" applyAlignment="1">
      <alignment horizontal="center"/>
    </xf>
    <xf numFmtId="0" fontId="35" fillId="24" borderId="42" xfId="0" applyFont="1" applyFill="1" applyBorder="1" applyAlignment="1">
      <alignment wrapText="1"/>
    </xf>
    <xf numFmtId="0" fontId="61" fillId="30" borderId="22" xfId="0" applyFont="1" applyFill="1" applyBorder="1" applyAlignment="1">
      <alignment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182" fontId="31" fillId="0" borderId="24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180" fontId="31" fillId="0" borderId="62" xfId="0" applyNumberFormat="1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NumberFormat="1" applyFont="1" applyFill="1" applyBorder="1" applyAlignment="1">
      <alignment horizontal="center" vertical="center" wrapText="1"/>
    </xf>
    <xf numFmtId="0" fontId="35" fillId="30" borderId="26" xfId="0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 wrapText="1"/>
      <protection/>
    </xf>
    <xf numFmtId="181" fontId="31" fillId="0" borderId="30" xfId="0" applyNumberFormat="1" applyFont="1" applyFill="1" applyBorder="1" applyAlignment="1" applyProtection="1">
      <alignment horizontal="left" vertical="center" wrapText="1"/>
      <protection/>
    </xf>
    <xf numFmtId="181" fontId="31" fillId="0" borderId="29" xfId="0" applyNumberFormat="1" applyFont="1" applyFill="1" applyBorder="1" applyAlignment="1" applyProtection="1">
      <alignment horizontal="center" vertical="center" wrapText="1"/>
      <protection/>
    </xf>
    <xf numFmtId="181" fontId="35" fillId="0" borderId="29" xfId="0" applyNumberFormat="1" applyFont="1" applyFill="1" applyBorder="1" applyAlignment="1" applyProtection="1">
      <alignment horizontal="center" vertical="center" wrapText="1"/>
      <protection/>
    </xf>
    <xf numFmtId="181" fontId="31" fillId="0" borderId="31" xfId="0" applyNumberFormat="1" applyFont="1" applyFill="1" applyBorder="1" applyAlignment="1" applyProtection="1">
      <alignment horizontal="center" vertical="center" wrapText="1"/>
      <protection/>
    </xf>
    <xf numFmtId="181" fontId="31" fillId="0" borderId="32" xfId="0" applyNumberFormat="1" applyFont="1" applyFill="1" applyBorder="1" applyAlignment="1" applyProtection="1">
      <alignment horizontal="center" vertical="center" wrapText="1"/>
      <protection/>
    </xf>
    <xf numFmtId="182" fontId="31" fillId="0" borderId="35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180" fontId="31" fillId="0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35" fillId="30" borderId="84" xfId="0" applyFont="1" applyFill="1" applyBorder="1" applyAlignment="1">
      <alignment horizontal="center" vertical="center" wrapText="1"/>
    </xf>
    <xf numFmtId="0" fontId="62" fillId="30" borderId="22" xfId="0" applyFont="1" applyFill="1" applyBorder="1" applyAlignment="1">
      <alignment/>
    </xf>
    <xf numFmtId="0" fontId="31" fillId="0" borderId="71" xfId="0" applyFont="1" applyFill="1" applyBorder="1" applyAlignment="1">
      <alignment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31" fillId="0" borderId="67" xfId="0" applyNumberFormat="1" applyFont="1" applyFill="1" applyBorder="1" applyAlignment="1">
      <alignment horizontal="center" vertical="center"/>
    </xf>
    <xf numFmtId="0" fontId="63" fillId="30" borderId="22" xfId="0" applyFont="1" applyFill="1" applyBorder="1" applyAlignment="1">
      <alignment/>
    </xf>
    <xf numFmtId="49" fontId="31" fillId="0" borderId="45" xfId="0" applyNumberFormat="1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vertical="center" wrapText="1"/>
    </xf>
    <xf numFmtId="181" fontId="31" fillId="0" borderId="36" xfId="0" applyNumberFormat="1" applyFont="1" applyFill="1" applyBorder="1" applyAlignment="1" applyProtection="1">
      <alignment horizontal="center" vertical="center" wrapText="1"/>
      <protection/>
    </xf>
    <xf numFmtId="181" fontId="35" fillId="0" borderId="36" xfId="0" applyNumberFormat="1" applyFont="1" applyFill="1" applyBorder="1" applyAlignment="1" applyProtection="1">
      <alignment horizontal="center" vertical="center" wrapText="1"/>
      <protection/>
    </xf>
    <xf numFmtId="181" fontId="31" fillId="0" borderId="37" xfId="0" applyNumberFormat="1" applyFont="1" applyFill="1" applyBorder="1" applyAlignment="1" applyProtection="1">
      <alignment horizontal="center" vertical="center" wrapText="1"/>
      <protection/>
    </xf>
    <xf numFmtId="181" fontId="31" fillId="0" borderId="38" xfId="0" applyNumberFormat="1" applyFont="1" applyFill="1" applyBorder="1" applyAlignment="1" applyProtection="1">
      <alignment horizontal="center" vertical="center" wrapText="1"/>
      <protection/>
    </xf>
    <xf numFmtId="182" fontId="31" fillId="0" borderId="5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81" fontId="31" fillId="0" borderId="0" xfId="0" applyNumberFormat="1" applyFont="1" applyFill="1" applyBorder="1" applyAlignment="1" applyProtection="1">
      <alignment horizontal="center" vertical="center" wrapText="1"/>
      <protection/>
    </xf>
    <xf numFmtId="181" fontId="35" fillId="0" borderId="0" xfId="0" applyNumberFormat="1" applyFont="1" applyFill="1" applyBorder="1" applyAlignment="1" applyProtection="1">
      <alignment horizontal="center" vertical="center" wrapText="1"/>
      <protection/>
    </xf>
    <xf numFmtId="182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 wrapText="1"/>
    </xf>
    <xf numFmtId="182" fontId="35" fillId="30" borderId="22" xfId="0" applyNumberFormat="1" applyFont="1" applyFill="1" applyBorder="1" applyAlignment="1">
      <alignment horizontal="center" vertical="center" wrapText="1"/>
    </xf>
    <xf numFmtId="0" fontId="63" fillId="30" borderId="0" xfId="0" applyFont="1" applyFill="1" applyAlignment="1">
      <alignment/>
    </xf>
    <xf numFmtId="0" fontId="62" fillId="25" borderId="0" xfId="0" applyFont="1" applyFill="1" applyAlignment="1">
      <alignment/>
    </xf>
    <xf numFmtId="0" fontId="31" fillId="25" borderId="0" xfId="0" applyFont="1" applyFill="1" applyBorder="1" applyAlignment="1" applyProtection="1">
      <alignment vertical="center" wrapText="1"/>
      <protection/>
    </xf>
    <xf numFmtId="1" fontId="35" fillId="30" borderId="85" xfId="0" applyNumberFormat="1" applyFont="1" applyFill="1" applyBorder="1" applyAlignment="1">
      <alignment horizontal="center" vertical="center" wrapText="1"/>
    </xf>
    <xf numFmtId="182" fontId="31" fillId="30" borderId="0" xfId="0" applyNumberFormat="1" applyFont="1" applyFill="1" applyBorder="1" applyAlignment="1">
      <alignment horizontal="center" vertical="center" wrapText="1"/>
    </xf>
    <xf numFmtId="0" fontId="35" fillId="30" borderId="77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 vertical="center" wrapText="1"/>
    </xf>
    <xf numFmtId="0" fontId="62" fillId="25" borderId="0" xfId="0" applyFont="1" applyFill="1" applyBorder="1" applyAlignment="1">
      <alignment/>
    </xf>
    <xf numFmtId="1" fontId="31" fillId="25" borderId="0" xfId="0" applyNumberFormat="1" applyFont="1" applyFill="1" applyBorder="1" applyAlignment="1">
      <alignment horizontal="center" vertical="center" wrapText="1"/>
    </xf>
    <xf numFmtId="0" fontId="35" fillId="30" borderId="0" xfId="0" applyFont="1" applyFill="1" applyBorder="1" applyAlignment="1">
      <alignment/>
    </xf>
    <xf numFmtId="0" fontId="64" fillId="25" borderId="0" xfId="0" applyFont="1" applyFill="1" applyBorder="1" applyAlignment="1">
      <alignment horizontal="center"/>
    </xf>
    <xf numFmtId="0" fontId="62" fillId="30" borderId="0" xfId="0" applyFont="1" applyFill="1" applyAlignment="1">
      <alignment/>
    </xf>
    <xf numFmtId="0" fontId="31" fillId="25" borderId="76" xfId="0" applyFont="1" applyFill="1" applyBorder="1" applyAlignment="1">
      <alignment horizontal="left" vertical="top" wrapText="1"/>
    </xf>
    <xf numFmtId="0" fontId="35" fillId="25" borderId="76" xfId="0" applyNumberFormat="1" applyFont="1" applyFill="1" applyBorder="1" applyAlignment="1">
      <alignment horizontal="center" vertical="center" wrapText="1"/>
    </xf>
    <xf numFmtId="180" fontId="35" fillId="25" borderId="86" xfId="0" applyNumberFormat="1" applyFont="1" applyFill="1" applyBorder="1" applyAlignment="1" applyProtection="1">
      <alignment horizontal="center" vertical="center" wrapText="1"/>
      <protection/>
    </xf>
    <xf numFmtId="182" fontId="35" fillId="25" borderId="83" xfId="0" applyNumberFormat="1" applyFont="1" applyFill="1" applyBorder="1" applyAlignment="1" applyProtection="1">
      <alignment horizontal="center" vertical="center"/>
      <protection/>
    </xf>
    <xf numFmtId="0" fontId="35" fillId="25" borderId="87" xfId="0" applyNumberFormat="1" applyFont="1" applyFill="1" applyBorder="1" applyAlignment="1" applyProtection="1">
      <alignment horizontal="center" vertical="center"/>
      <protection/>
    </xf>
    <xf numFmtId="0" fontId="35" fillId="25" borderId="43" xfId="0" applyNumberFormat="1" applyFont="1" applyFill="1" applyBorder="1" applyAlignment="1" applyProtection="1">
      <alignment horizontal="center" vertical="center"/>
      <protection/>
    </xf>
    <xf numFmtId="0" fontId="31" fillId="25" borderId="22" xfId="0" applyFont="1" applyFill="1" applyBorder="1" applyAlignment="1">
      <alignment horizontal="left" vertical="top" wrapText="1"/>
    </xf>
    <xf numFmtId="0" fontId="35" fillId="25" borderId="22" xfId="0" applyFont="1" applyFill="1" applyBorder="1" applyAlignment="1">
      <alignment horizontal="center" vertical="center" wrapText="1"/>
    </xf>
    <xf numFmtId="0" fontId="35" fillId="25" borderId="22" xfId="0" applyNumberFormat="1" applyFont="1" applyFill="1" applyBorder="1" applyAlignment="1" applyProtection="1">
      <alignment horizontal="center" vertical="center"/>
      <protection/>
    </xf>
    <xf numFmtId="182" fontId="35" fillId="25" borderId="22" xfId="0" applyNumberFormat="1" applyFont="1" applyFill="1" applyBorder="1" applyAlignment="1" applyProtection="1">
      <alignment horizontal="center" vertical="center"/>
      <protection/>
    </xf>
    <xf numFmtId="0" fontId="35" fillId="25" borderId="22" xfId="0" applyNumberFormat="1" applyFont="1" applyFill="1" applyBorder="1" applyAlignment="1">
      <alignment horizontal="center" vertical="center" wrapText="1"/>
    </xf>
    <xf numFmtId="0" fontId="35" fillId="25" borderId="22" xfId="0" applyNumberFormat="1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vertical="center"/>
      <protection/>
    </xf>
    <xf numFmtId="49" fontId="34" fillId="24" borderId="45" xfId="0" applyNumberFormat="1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>
      <alignment horizontal="center" vertical="center" wrapText="1"/>
    </xf>
    <xf numFmtId="180" fontId="34" fillId="24" borderId="46" xfId="0" applyNumberFormat="1" applyFont="1" applyFill="1" applyBorder="1" applyAlignment="1" applyProtection="1">
      <alignment horizontal="center" vertical="center"/>
      <protection/>
    </xf>
    <xf numFmtId="182" fontId="34" fillId="24" borderId="45" xfId="0" applyNumberFormat="1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24" borderId="47" xfId="0" applyNumberFormat="1" applyFont="1" applyFill="1" applyBorder="1" applyAlignment="1">
      <alignment horizontal="center" vertical="center" wrapText="1"/>
    </xf>
    <xf numFmtId="0" fontId="20" fillId="30" borderId="76" xfId="0" applyNumberFormat="1" applyFont="1" applyFill="1" applyBorder="1" applyAlignment="1">
      <alignment horizontal="center" vertical="center" wrapText="1"/>
    </xf>
    <xf numFmtId="0" fontId="34" fillId="24" borderId="58" xfId="0" applyFont="1" applyFill="1" applyBorder="1" applyAlignment="1">
      <alignment vertical="center" wrapText="1"/>
    </xf>
    <xf numFmtId="183" fontId="34" fillId="25" borderId="36" xfId="0" applyNumberFormat="1" applyFont="1" applyFill="1" applyBorder="1" applyAlignment="1" applyProtection="1">
      <alignment horizontal="center" vertical="center"/>
      <protection/>
    </xf>
    <xf numFmtId="0" fontId="34" fillId="24" borderId="22" xfId="0" applyFont="1" applyFill="1" applyBorder="1" applyAlignment="1">
      <alignment horizontal="center" vertical="center" wrapText="1"/>
    </xf>
    <xf numFmtId="0" fontId="34" fillId="25" borderId="38" xfId="0" applyNumberFormat="1" applyFont="1" applyFill="1" applyBorder="1" applyAlignment="1">
      <alignment horizontal="center" vertical="center" wrapText="1"/>
    </xf>
    <xf numFmtId="1" fontId="20" fillId="29" borderId="38" xfId="0" applyNumberFormat="1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/>
    </xf>
    <xf numFmtId="0" fontId="20" fillId="24" borderId="50" xfId="0" applyFont="1" applyFill="1" applyBorder="1" applyAlignment="1">
      <alignment horizontal="center"/>
    </xf>
    <xf numFmtId="0" fontId="20" fillId="24" borderId="49" xfId="0" applyFont="1" applyFill="1" applyBorder="1" applyAlignment="1">
      <alignment wrapText="1"/>
    </xf>
    <xf numFmtId="0" fontId="20" fillId="24" borderId="88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89" xfId="0" applyFont="1" applyFill="1" applyBorder="1" applyAlignment="1">
      <alignment horizontal="center" vertical="center" wrapText="1"/>
    </xf>
    <xf numFmtId="182" fontId="20" fillId="24" borderId="88" xfId="0" applyNumberFormat="1" applyFont="1" applyFill="1" applyBorder="1" applyAlignment="1">
      <alignment horizontal="center" vertical="center" wrapText="1"/>
    </xf>
    <xf numFmtId="0" fontId="20" fillId="24" borderId="90" xfId="0" applyFont="1" applyFill="1" applyBorder="1" applyAlignment="1">
      <alignment horizontal="center" vertic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9" borderId="89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vertical="center" wrapText="1"/>
    </xf>
    <xf numFmtId="49" fontId="34" fillId="0" borderId="34" xfId="0" applyNumberFormat="1" applyFont="1" applyFill="1" applyBorder="1" applyAlignment="1" applyProtection="1">
      <alignment horizontal="center" vertical="center"/>
      <protection/>
    </xf>
    <xf numFmtId="0" fontId="44" fillId="0" borderId="22" xfId="0" applyFont="1" applyBorder="1" applyAlignment="1">
      <alignment/>
    </xf>
    <xf numFmtId="0" fontId="34" fillId="0" borderId="39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58" fillId="0" borderId="22" xfId="0" applyFont="1" applyBorder="1" applyAlignment="1">
      <alignment/>
    </xf>
    <xf numFmtId="180" fontId="66" fillId="24" borderId="22" xfId="0" applyNumberFormat="1" applyFont="1" applyFill="1" applyBorder="1" applyAlignment="1" applyProtection="1">
      <alignment vertical="center"/>
      <protection/>
    </xf>
    <xf numFmtId="181" fontId="34" fillId="25" borderId="0" xfId="0" applyNumberFormat="1" applyFont="1" applyFill="1" applyAlignment="1">
      <alignment vertical="center" wrapText="1"/>
    </xf>
    <xf numFmtId="49" fontId="34" fillId="24" borderId="0" xfId="0" applyNumberFormat="1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182" fontId="34" fillId="25" borderId="0" xfId="0" applyNumberFormat="1" applyFont="1" applyFill="1" applyBorder="1" applyAlignment="1">
      <alignment horizontal="center" vertical="center"/>
    </xf>
    <xf numFmtId="1" fontId="34" fillId="25" borderId="0" xfId="0" applyNumberFormat="1" applyFont="1" applyFill="1" applyBorder="1" applyAlignment="1" applyProtection="1">
      <alignment horizontal="center" vertical="center"/>
      <protection/>
    </xf>
    <xf numFmtId="180" fontId="66" fillId="24" borderId="0" xfId="0" applyNumberFormat="1" applyFont="1" applyFill="1" applyBorder="1" applyAlignment="1" applyProtection="1">
      <alignment vertical="center"/>
      <protection/>
    </xf>
    <xf numFmtId="1" fontId="20" fillId="30" borderId="83" xfId="0" applyNumberFormat="1" applyFont="1" applyFill="1" applyBorder="1" applyAlignment="1">
      <alignment horizontal="center" vertical="center" wrapText="1"/>
    </xf>
    <xf numFmtId="182" fontId="34" fillId="0" borderId="0" xfId="0" applyNumberFormat="1" applyFont="1" applyFill="1" applyBorder="1" applyAlignment="1">
      <alignment horizontal="center" vertical="center" wrapText="1"/>
    </xf>
    <xf numFmtId="49" fontId="20" fillId="30" borderId="45" xfId="0" applyNumberFormat="1" applyFont="1" applyFill="1" applyBorder="1" applyAlignment="1">
      <alignment horizontal="center" vertical="center" wrapText="1"/>
    </xf>
    <xf numFmtId="1" fontId="20" fillId="30" borderId="4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81" fontId="20" fillId="30" borderId="5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19" fillId="29" borderId="0" xfId="0" applyFont="1" applyFill="1" applyBorder="1" applyAlignment="1">
      <alignment/>
    </xf>
    <xf numFmtId="181" fontId="34" fillId="30" borderId="75" xfId="0" applyNumberFormat="1" applyFont="1" applyFill="1" applyBorder="1" applyAlignment="1" applyProtection="1">
      <alignment horizontal="center" vertical="center"/>
      <protection/>
    </xf>
    <xf numFmtId="188" fontId="20" fillId="29" borderId="91" xfId="0" applyNumberFormat="1" applyFont="1" applyFill="1" applyBorder="1" applyAlignment="1">
      <alignment horizontal="center" vertical="center"/>
    </xf>
    <xf numFmtId="49" fontId="20" fillId="25" borderId="22" xfId="0" applyNumberFormat="1" applyFont="1" applyFill="1" applyBorder="1" applyAlignment="1" applyProtection="1">
      <alignment horizontal="center" vertical="center" wrapText="1"/>
      <protection/>
    </xf>
    <xf numFmtId="0" fontId="20" fillId="25" borderId="22" xfId="0" applyFont="1" applyFill="1" applyBorder="1" applyAlignment="1">
      <alignment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22" xfId="0" applyNumberFormat="1" applyFont="1" applyFill="1" applyBorder="1" applyAlignment="1">
      <alignment horizontal="center" vertical="center" wrapText="1"/>
    </xf>
    <xf numFmtId="49" fontId="20" fillId="25" borderId="22" xfId="0" applyNumberFormat="1" applyFont="1" applyFill="1" applyBorder="1" applyAlignment="1">
      <alignment horizontal="center" vertical="center" wrapText="1"/>
    </xf>
    <xf numFmtId="180" fontId="20" fillId="25" borderId="22" xfId="0" applyNumberFormat="1" applyFont="1" applyFill="1" applyBorder="1" applyAlignment="1" applyProtection="1">
      <alignment horizontal="center" vertical="center" wrapText="1"/>
      <protection/>
    </xf>
    <xf numFmtId="182" fontId="20" fillId="24" borderId="22" xfId="0" applyNumberFormat="1" applyFont="1" applyFill="1" applyBorder="1" applyAlignment="1">
      <alignment horizontal="center" vertical="center" wrapText="1"/>
    </xf>
    <xf numFmtId="0" fontId="20" fillId="30" borderId="22" xfId="0" applyNumberFormat="1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vertical="center" wrapText="1"/>
    </xf>
    <xf numFmtId="182" fontId="20" fillId="25" borderId="22" xfId="0" applyNumberFormat="1" applyFont="1" applyFill="1" applyBorder="1" applyAlignment="1" applyProtection="1">
      <alignment horizontal="center" vertical="center"/>
      <protection/>
    </xf>
    <xf numFmtId="0" fontId="20" fillId="25" borderId="22" xfId="0" applyNumberFormat="1" applyFont="1" applyFill="1" applyBorder="1" applyAlignment="1" applyProtection="1">
      <alignment horizontal="center" vertical="center"/>
      <protection/>
    </xf>
    <xf numFmtId="1" fontId="20" fillId="29" borderId="22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vertical="center" wrapText="1"/>
    </xf>
    <xf numFmtId="183" fontId="20" fillId="25" borderId="22" xfId="0" applyNumberFormat="1" applyFont="1" applyFill="1" applyBorder="1" applyAlignment="1" applyProtection="1">
      <alignment horizontal="center" vertical="center"/>
      <protection/>
    </xf>
    <xf numFmtId="0" fontId="20" fillId="29" borderId="22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/>
    </xf>
    <xf numFmtId="0" fontId="20" fillId="24" borderId="22" xfId="0" applyFont="1" applyFill="1" applyBorder="1" applyAlignment="1">
      <alignment wrapText="1"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1" fontId="20" fillId="30" borderId="22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20" fillId="3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80" fontId="20" fillId="30" borderId="22" xfId="0" applyNumberFormat="1" applyFont="1" applyFill="1" applyBorder="1" applyAlignment="1">
      <alignment horizontal="center" vertical="center"/>
    </xf>
    <xf numFmtId="49" fontId="34" fillId="24" borderId="22" xfId="0" applyNumberFormat="1" applyFont="1" applyFill="1" applyBorder="1" applyAlignment="1">
      <alignment horizontal="center" vertical="center" wrapText="1"/>
    </xf>
    <xf numFmtId="49" fontId="34" fillId="25" borderId="22" xfId="0" applyNumberFormat="1" applyFont="1" applyFill="1" applyBorder="1" applyAlignment="1">
      <alignment horizontal="center" vertical="center" wrapText="1"/>
    </xf>
    <xf numFmtId="180" fontId="20" fillId="29" borderId="22" xfId="0" applyNumberFormat="1" applyFont="1" applyFill="1" applyBorder="1" applyAlignment="1">
      <alignment horizontal="center" vertical="center"/>
    </xf>
    <xf numFmtId="0" fontId="34" fillId="25" borderId="22" xfId="0" applyNumberFormat="1" applyFont="1" applyFill="1" applyBorder="1" applyAlignment="1" applyProtection="1">
      <alignment horizontal="center" vertical="center"/>
      <protection/>
    </xf>
    <xf numFmtId="49" fontId="20" fillId="24" borderId="22" xfId="0" applyNumberFormat="1" applyFont="1" applyFill="1" applyBorder="1" applyAlignment="1" applyProtection="1">
      <alignment horizontal="center" vertical="center" wrapText="1"/>
      <protection/>
    </xf>
    <xf numFmtId="49" fontId="20" fillId="25" borderId="22" xfId="0" applyNumberFormat="1" applyFont="1" applyFill="1" applyBorder="1" applyAlignment="1">
      <alignment horizontal="left" vertical="center" wrapText="1"/>
    </xf>
    <xf numFmtId="180" fontId="20" fillId="24" borderId="22" xfId="0" applyNumberFormat="1" applyFont="1" applyFill="1" applyBorder="1" applyAlignment="1" applyProtection="1">
      <alignment horizontal="center" vertical="center"/>
      <protection/>
    </xf>
    <xf numFmtId="182" fontId="20" fillId="24" borderId="22" xfId="0" applyNumberFormat="1" applyFont="1" applyFill="1" applyBorder="1" applyAlignment="1" applyProtection="1">
      <alignment horizontal="center" vertical="center"/>
      <protection/>
    </xf>
    <xf numFmtId="0" fontId="20" fillId="24" borderId="22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 applyProtection="1">
      <alignment horizontal="center" vertical="center"/>
      <protection/>
    </xf>
    <xf numFmtId="0" fontId="67" fillId="24" borderId="22" xfId="0" applyNumberFormat="1" applyFont="1" applyFill="1" applyBorder="1" applyAlignment="1" applyProtection="1">
      <alignment horizontal="center" vertical="center"/>
      <protection/>
    </xf>
    <xf numFmtId="49" fontId="20" fillId="29" borderId="22" xfId="0" applyNumberFormat="1" applyFont="1" applyFill="1" applyBorder="1" applyAlignment="1">
      <alignment horizontal="center" vertical="center" wrapText="1"/>
    </xf>
    <xf numFmtId="49" fontId="20" fillId="29" borderId="22" xfId="0" applyNumberFormat="1" applyFont="1" applyFill="1" applyBorder="1" applyAlignment="1">
      <alignment horizontal="left" vertical="center" wrapText="1"/>
    </xf>
    <xf numFmtId="183" fontId="20" fillId="30" borderId="22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 applyProtection="1">
      <alignment horizontal="center" vertical="center"/>
      <protection/>
    </xf>
    <xf numFmtId="183" fontId="20" fillId="0" borderId="22" xfId="0" applyNumberFormat="1" applyFont="1" applyFill="1" applyBorder="1" applyAlignment="1" applyProtection="1">
      <alignment horizontal="center" vertical="center"/>
      <protection/>
    </xf>
    <xf numFmtId="180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49" fontId="67" fillId="0" borderId="22" xfId="0" applyNumberFormat="1" applyFont="1" applyFill="1" applyBorder="1" applyAlignment="1">
      <alignment horizontal="center" vertical="center" wrapText="1"/>
    </xf>
    <xf numFmtId="49" fontId="67" fillId="0" borderId="22" xfId="0" applyNumberFormat="1" applyFont="1" applyFill="1" applyBorder="1" applyAlignment="1">
      <alignment horizontal="left" vertical="center" wrapText="1"/>
    </xf>
    <xf numFmtId="182" fontId="20" fillId="0" borderId="22" xfId="0" applyNumberFormat="1" applyFont="1" applyFill="1" applyBorder="1" applyAlignment="1" applyProtection="1">
      <alignment horizontal="center" vertical="center"/>
      <protection/>
    </xf>
    <xf numFmtId="1" fontId="20" fillId="0" borderId="22" xfId="0" applyNumberFormat="1" applyFont="1" applyFill="1" applyBorder="1" applyAlignment="1" applyProtection="1">
      <alignment horizontal="center" vertical="center"/>
      <protection/>
    </xf>
    <xf numFmtId="1" fontId="20" fillId="0" borderId="22" xfId="0" applyNumberFormat="1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182" fontId="20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horizontal="left" vertical="center" wrapText="1"/>
    </xf>
    <xf numFmtId="1" fontId="20" fillId="25" borderId="22" xfId="0" applyNumberFormat="1" applyFont="1" applyFill="1" applyBorder="1" applyAlignment="1" applyProtection="1">
      <alignment horizontal="center" vertical="center"/>
      <protection/>
    </xf>
    <xf numFmtId="0" fontId="20" fillId="25" borderId="22" xfId="0" applyFont="1" applyFill="1" applyBorder="1" applyAlignment="1">
      <alignment horizontal="left" vertical="center" wrapText="1"/>
    </xf>
    <xf numFmtId="182" fontId="20" fillId="25" borderId="22" xfId="0" applyNumberFormat="1" applyFont="1" applyFill="1" applyBorder="1" applyAlignment="1">
      <alignment horizontal="center" vertical="center"/>
    </xf>
    <xf numFmtId="181" fontId="20" fillId="25" borderId="22" xfId="0" applyNumberFormat="1" applyFont="1" applyFill="1" applyBorder="1" applyAlignment="1">
      <alignment vertical="center" wrapText="1"/>
    </xf>
    <xf numFmtId="180" fontId="20" fillId="30" borderId="21" xfId="0" applyNumberFormat="1" applyFont="1" applyFill="1" applyBorder="1" applyAlignment="1" applyProtection="1">
      <alignment horizontal="center" vertical="center" wrapText="1"/>
      <protection/>
    </xf>
    <xf numFmtId="181" fontId="20" fillId="30" borderId="21" xfId="0" applyNumberFormat="1" applyFont="1" applyFill="1" applyBorder="1" applyAlignment="1" applyProtection="1">
      <alignment horizontal="center" vertical="center"/>
      <protection/>
    </xf>
    <xf numFmtId="181" fontId="34" fillId="30" borderId="21" xfId="0" applyNumberFormat="1" applyFont="1" applyFill="1" applyBorder="1" applyAlignment="1" applyProtection="1">
      <alignment horizontal="center" vertical="center"/>
      <protection/>
    </xf>
    <xf numFmtId="49" fontId="34" fillId="24" borderId="76" xfId="0" applyNumberFormat="1" applyFont="1" applyFill="1" applyBorder="1" applyAlignment="1">
      <alignment horizontal="left" vertical="center" wrapText="1"/>
    </xf>
    <xf numFmtId="0" fontId="44" fillId="25" borderId="36" xfId="0" applyFont="1" applyFill="1" applyBorder="1" applyAlignment="1">
      <alignment/>
    </xf>
    <xf numFmtId="0" fontId="20" fillId="24" borderId="77" xfId="0" applyFont="1" applyFill="1" applyBorder="1" applyAlignment="1">
      <alignment horizontal="center" vertical="center" wrapText="1"/>
    </xf>
    <xf numFmtId="49" fontId="34" fillId="24" borderId="48" xfId="0" applyNumberFormat="1" applyFont="1" applyFill="1" applyBorder="1" applyAlignment="1" applyProtection="1">
      <alignment horizontal="center" vertical="center" wrapText="1"/>
      <protection/>
    </xf>
    <xf numFmtId="49" fontId="34" fillId="25" borderId="84" xfId="0" applyNumberFormat="1" applyFont="1" applyFill="1" applyBorder="1" applyAlignment="1">
      <alignment horizontal="left" vertical="center" wrapText="1"/>
    </xf>
    <xf numFmtId="0" fontId="44" fillId="25" borderId="88" xfId="0" applyFont="1" applyFill="1" applyBorder="1" applyAlignment="1">
      <alignment/>
    </xf>
    <xf numFmtId="0" fontId="20" fillId="24" borderId="92" xfId="0" applyFont="1" applyFill="1" applyBorder="1" applyAlignment="1">
      <alignment horizontal="center" vertical="center" wrapText="1"/>
    </xf>
    <xf numFmtId="0" fontId="34" fillId="24" borderId="51" xfId="0" applyFont="1" applyFill="1" applyBorder="1" applyAlignment="1">
      <alignment horizontal="center" vertical="center" wrapText="1"/>
    </xf>
    <xf numFmtId="180" fontId="34" fillId="24" borderId="52" xfId="0" applyNumberFormat="1" applyFont="1" applyFill="1" applyBorder="1" applyAlignment="1" applyProtection="1">
      <alignment horizontal="center" vertical="center"/>
      <protection/>
    </xf>
    <xf numFmtId="182" fontId="34" fillId="24" borderId="50" xfId="0" applyNumberFormat="1" applyFont="1" applyFill="1" applyBorder="1" applyAlignment="1" applyProtection="1">
      <alignment horizontal="center" vertical="center"/>
      <protection/>
    </xf>
    <xf numFmtId="0" fontId="34" fillId="24" borderId="90" xfId="0" applyFont="1" applyFill="1" applyBorder="1" applyAlignment="1">
      <alignment horizontal="center" vertical="center" wrapText="1"/>
    </xf>
    <xf numFmtId="0" fontId="34" fillId="24" borderId="53" xfId="0" applyFont="1" applyFill="1" applyBorder="1" applyAlignment="1">
      <alignment horizontal="center" vertical="center" wrapText="1"/>
    </xf>
    <xf numFmtId="0" fontId="34" fillId="24" borderId="54" xfId="0" applyNumberFormat="1" applyFont="1" applyFill="1" applyBorder="1" applyAlignment="1">
      <alignment horizontal="center" vertical="center" wrapText="1"/>
    </xf>
    <xf numFmtId="0" fontId="20" fillId="30" borderId="93" xfId="0" applyNumberFormat="1" applyFont="1" applyFill="1" applyBorder="1" applyAlignment="1">
      <alignment horizontal="center" vertical="center" wrapText="1"/>
    </xf>
    <xf numFmtId="49" fontId="20" fillId="25" borderId="50" xfId="0" applyNumberFormat="1" applyFont="1" applyFill="1" applyBorder="1" applyAlignment="1">
      <alignment horizontal="center" vertical="center" wrapText="1"/>
    </xf>
    <xf numFmtId="0" fontId="20" fillId="25" borderId="50" xfId="0" applyFont="1" applyFill="1" applyBorder="1" applyAlignment="1">
      <alignment vertical="center" wrapText="1"/>
    </xf>
    <xf numFmtId="0" fontId="20" fillId="25" borderId="50" xfId="0" applyFont="1" applyFill="1" applyBorder="1" applyAlignment="1">
      <alignment horizontal="center" vertical="center" wrapText="1"/>
    </xf>
    <xf numFmtId="49" fontId="20" fillId="25" borderId="94" xfId="0" applyNumberFormat="1" applyFont="1" applyFill="1" applyBorder="1" applyAlignment="1">
      <alignment horizontal="center" vertical="center" wrapText="1"/>
    </xf>
    <xf numFmtId="180" fontId="20" fillId="25" borderId="95" xfId="0" applyNumberFormat="1" applyFont="1" applyFill="1" applyBorder="1" applyAlignment="1" applyProtection="1">
      <alignment horizontal="center" vertical="center" wrapText="1"/>
      <protection/>
    </xf>
    <xf numFmtId="182" fontId="20" fillId="25" borderId="50" xfId="0" applyNumberFormat="1" applyFont="1" applyFill="1" applyBorder="1" applyAlignment="1" applyProtection="1">
      <alignment horizontal="center" vertical="center"/>
      <protection/>
    </xf>
    <xf numFmtId="0" fontId="20" fillId="25" borderId="96" xfId="0" applyNumberFormat="1" applyFont="1" applyFill="1" applyBorder="1" applyAlignment="1" applyProtection="1">
      <alignment horizontal="center" vertical="center"/>
      <protection/>
    </xf>
    <xf numFmtId="0" fontId="20" fillId="25" borderId="53" xfId="0" applyNumberFormat="1" applyFont="1" applyFill="1" applyBorder="1" applyAlignment="1" applyProtection="1">
      <alignment horizontal="center" vertical="center"/>
      <protection/>
    </xf>
    <xf numFmtId="0" fontId="20" fillId="25" borderId="53" xfId="0" applyNumberFormat="1" applyFont="1" applyFill="1" applyBorder="1" applyAlignment="1">
      <alignment horizontal="center" vertical="center" wrapText="1"/>
    </xf>
    <xf numFmtId="0" fontId="20" fillId="25" borderId="54" xfId="0" applyNumberFormat="1" applyFont="1" applyFill="1" applyBorder="1" applyAlignment="1">
      <alignment horizontal="center" vertical="center" wrapText="1"/>
    </xf>
    <xf numFmtId="0" fontId="20" fillId="30" borderId="97" xfId="0" applyNumberFormat="1" applyFont="1" applyFill="1" applyBorder="1" applyAlignment="1">
      <alignment horizontal="center" vertical="center" wrapText="1"/>
    </xf>
    <xf numFmtId="49" fontId="34" fillId="24" borderId="36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182" fontId="34" fillId="0" borderId="42" xfId="0" applyNumberFormat="1" applyFont="1" applyFill="1" applyBorder="1" applyAlignment="1">
      <alignment horizontal="center" vertical="center"/>
    </xf>
    <xf numFmtId="0" fontId="20" fillId="30" borderId="46" xfId="0" applyFont="1" applyFill="1" applyBorder="1" applyAlignment="1">
      <alignment horizontal="center"/>
    </xf>
    <xf numFmtId="49" fontId="34" fillId="0" borderId="48" xfId="0" applyNumberFormat="1" applyFont="1" applyFill="1" applyBorder="1" applyAlignment="1" applyProtection="1">
      <alignment horizontal="center" vertical="center"/>
      <protection/>
    </xf>
    <xf numFmtId="0" fontId="34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82" fontId="34" fillId="0" borderId="49" xfId="0" applyNumberFormat="1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180" fontId="34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NumberFormat="1" applyFont="1" applyFill="1" applyBorder="1" applyAlignment="1">
      <alignment horizontal="center" vertical="center" wrapText="1"/>
    </xf>
    <xf numFmtId="0" fontId="20" fillId="30" borderId="52" xfId="0" applyFont="1" applyFill="1" applyBorder="1" applyAlignment="1">
      <alignment horizontal="center"/>
    </xf>
    <xf numFmtId="0" fontId="34" fillId="25" borderId="70" xfId="0" applyFont="1" applyFill="1" applyBorder="1" applyAlignment="1">
      <alignment vertical="center" wrapText="1"/>
    </xf>
    <xf numFmtId="0" fontId="34" fillId="25" borderId="36" xfId="0" applyFont="1" applyFill="1" applyBorder="1" applyAlignment="1">
      <alignment horizontal="center" vertical="center" wrapText="1"/>
    </xf>
    <xf numFmtId="0" fontId="20" fillId="25" borderId="36" xfId="0" applyNumberFormat="1" applyFont="1" applyFill="1" applyBorder="1" applyAlignment="1" applyProtection="1">
      <alignment horizontal="center" vertical="center"/>
      <protection/>
    </xf>
    <xf numFmtId="0" fontId="34" fillId="25" borderId="37" xfId="0" applyNumberFormat="1" applyFont="1" applyFill="1" applyBorder="1" applyAlignment="1" applyProtection="1">
      <alignment horizontal="center" vertical="center"/>
      <protection/>
    </xf>
    <xf numFmtId="0" fontId="34" fillId="25" borderId="38" xfId="0" applyFont="1" applyFill="1" applyBorder="1" applyAlignment="1">
      <alignment horizontal="center" vertical="center" wrapText="1"/>
    </xf>
    <xf numFmtId="183" fontId="34" fillId="25" borderId="58" xfId="0" applyNumberFormat="1" applyFont="1" applyFill="1" applyBorder="1" applyAlignment="1" applyProtection="1">
      <alignment horizontal="center" vertical="center"/>
      <protection/>
    </xf>
    <xf numFmtId="0" fontId="34" fillId="25" borderId="39" xfId="0" applyNumberFormat="1" applyFont="1" applyFill="1" applyBorder="1" applyAlignment="1" applyProtection="1">
      <alignment horizontal="center" vertical="center"/>
      <protection/>
    </xf>
    <xf numFmtId="0" fontId="20" fillId="29" borderId="32" xfId="0" applyFont="1" applyFill="1" applyBorder="1" applyAlignment="1">
      <alignment horizontal="center"/>
    </xf>
    <xf numFmtId="49" fontId="34" fillId="24" borderId="48" xfId="0" applyNumberFormat="1" applyFont="1" applyFill="1" applyBorder="1" applyAlignment="1">
      <alignment horizontal="center" vertical="center" wrapText="1"/>
    </xf>
    <xf numFmtId="181" fontId="34" fillId="25" borderId="70" xfId="0" applyNumberFormat="1" applyFont="1" applyFill="1" applyBorder="1" applyAlignment="1">
      <alignment vertical="center" wrapText="1"/>
    </xf>
    <xf numFmtId="1" fontId="34" fillId="25" borderId="64" xfId="0" applyNumberFormat="1" applyFont="1" applyFill="1" applyBorder="1" applyAlignment="1" applyProtection="1">
      <alignment horizontal="center" vertical="center"/>
      <protection/>
    </xf>
    <xf numFmtId="1" fontId="34" fillId="25" borderId="65" xfId="0" applyNumberFormat="1" applyFont="1" applyFill="1" applyBorder="1" applyAlignment="1">
      <alignment horizontal="center" vertical="center" wrapText="1"/>
    </xf>
    <xf numFmtId="0" fontId="34" fillId="25" borderId="65" xfId="0" applyFont="1" applyFill="1" applyBorder="1" applyAlignment="1">
      <alignment horizontal="center" vertical="center" wrapText="1"/>
    </xf>
    <xf numFmtId="0" fontId="34" fillId="0" borderId="89" xfId="0" applyNumberFormat="1" applyFont="1" applyFill="1" applyBorder="1" applyAlignment="1">
      <alignment horizontal="center" vertical="center" wrapText="1"/>
    </xf>
    <xf numFmtId="0" fontId="20" fillId="29" borderId="22" xfId="0" applyFont="1" applyFill="1" applyBorder="1" applyAlignment="1">
      <alignment horizontal="center"/>
    </xf>
    <xf numFmtId="180" fontId="66" fillId="24" borderId="37" xfId="0" applyNumberFormat="1" applyFont="1" applyFill="1" applyBorder="1" applyAlignment="1" applyProtection="1">
      <alignment vertical="center"/>
      <protection/>
    </xf>
    <xf numFmtId="181" fontId="34" fillId="25" borderId="0" xfId="0" applyNumberFormat="1" applyFont="1" applyFill="1" applyBorder="1" applyAlignment="1">
      <alignment vertical="center" wrapText="1"/>
    </xf>
    <xf numFmtId="49" fontId="20" fillId="30" borderId="83" xfId="0" applyNumberFormat="1" applyFont="1" applyFill="1" applyBorder="1" applyAlignment="1">
      <alignment horizontal="center" vertical="center" wrapText="1"/>
    </xf>
    <xf numFmtId="182" fontId="34" fillId="25" borderId="71" xfId="0" applyNumberFormat="1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 vertical="center" wrapText="1"/>
    </xf>
    <xf numFmtId="0" fontId="20" fillId="32" borderId="22" xfId="0" applyNumberFormat="1" applyFont="1" applyFill="1" applyBorder="1" applyAlignment="1">
      <alignment horizontal="center" vertical="center" wrapText="1"/>
    </xf>
    <xf numFmtId="1" fontId="20" fillId="31" borderId="22" xfId="0" applyNumberFormat="1" applyFont="1" applyFill="1" applyBorder="1" applyAlignment="1">
      <alignment horizontal="center" vertical="center" wrapText="1"/>
    </xf>
    <xf numFmtId="180" fontId="19" fillId="0" borderId="21" xfId="0" applyNumberFormat="1" applyFont="1" applyFill="1" applyBorder="1" applyAlignment="1" applyProtection="1">
      <alignment horizontal="center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/>
      <protection/>
    </xf>
    <xf numFmtId="181" fontId="19" fillId="0" borderId="21" xfId="0" applyNumberFormat="1" applyFont="1" applyFill="1" applyBorder="1" applyAlignment="1" applyProtection="1">
      <alignment horizontal="center" vertical="center"/>
      <protection/>
    </xf>
    <xf numFmtId="181" fontId="32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49" fontId="19" fillId="0" borderId="21" xfId="0" applyNumberFormat="1" applyFont="1" applyFill="1" applyBorder="1" applyAlignment="1" applyProtection="1">
      <alignment horizontal="center" vertical="center"/>
      <protection/>
    </xf>
    <xf numFmtId="49" fontId="32" fillId="0" borderId="23" xfId="0" applyNumberFormat="1" applyFont="1" applyFill="1" applyBorder="1" applyAlignment="1" applyProtection="1">
      <alignment horizontal="center" vertical="center" wrapText="1"/>
      <protection/>
    </xf>
    <xf numFmtId="181" fontId="32" fillId="0" borderId="98" xfId="0" applyNumberFormat="1" applyFont="1" applyFill="1" applyBorder="1" applyAlignment="1" applyProtection="1">
      <alignment horizontal="left" vertical="center" wrapText="1"/>
      <protection/>
    </xf>
    <xf numFmtId="181" fontId="36" fillId="0" borderId="23" xfId="0" applyNumberFormat="1" applyFont="1" applyFill="1" applyBorder="1" applyAlignment="1" applyProtection="1">
      <alignment horizontal="center" vertical="center" wrapText="1"/>
      <protection/>
    </xf>
    <xf numFmtId="181" fontId="36" fillId="0" borderId="99" xfId="0" applyNumberFormat="1" applyFont="1" applyFill="1" applyBorder="1" applyAlignment="1" applyProtection="1">
      <alignment horizontal="center" vertical="center" wrapText="1"/>
      <protection/>
    </xf>
    <xf numFmtId="181" fontId="36" fillId="0" borderId="25" xfId="0" applyNumberFormat="1" applyFont="1" applyFill="1" applyBorder="1" applyAlignment="1" applyProtection="1">
      <alignment horizontal="center" vertical="center" wrapText="1"/>
      <protection/>
    </xf>
    <xf numFmtId="181" fontId="36" fillId="0" borderId="100" xfId="0" applyNumberFormat="1" applyFont="1" applyFill="1" applyBorder="1" applyAlignment="1" applyProtection="1">
      <alignment horizontal="center" vertical="center" wrapText="1"/>
      <protection/>
    </xf>
    <xf numFmtId="182" fontId="32" fillId="0" borderId="23" xfId="0" applyNumberFormat="1" applyFont="1" applyFill="1" applyBorder="1" applyAlignment="1" applyProtection="1">
      <alignment horizontal="center" vertical="center" wrapText="1"/>
      <protection/>
    </xf>
    <xf numFmtId="181" fontId="32" fillId="0" borderId="81" xfId="0" applyNumberFormat="1" applyFont="1" applyFill="1" applyBorder="1" applyAlignment="1" applyProtection="1">
      <alignment horizontal="center" vertical="center" wrapText="1"/>
      <protection/>
    </xf>
    <xf numFmtId="181" fontId="32" fillId="0" borderId="25" xfId="0" applyNumberFormat="1" applyFont="1" applyFill="1" applyBorder="1" applyAlignment="1" applyProtection="1">
      <alignment horizontal="center" vertical="center" wrapText="1"/>
      <protection/>
    </xf>
    <xf numFmtId="181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8" xfId="0" applyNumberFormat="1" applyFont="1" applyFill="1" applyBorder="1" applyAlignment="1">
      <alignment horizontal="center" vertical="center" wrapText="1"/>
    </xf>
    <xf numFmtId="0" fontId="30" fillId="0" borderId="10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 applyProtection="1">
      <alignment horizontal="center" vertical="center" wrapText="1"/>
      <protection/>
    </xf>
    <xf numFmtId="0" fontId="19" fillId="0" borderId="76" xfId="0" applyFont="1" applyFill="1" applyBorder="1" applyAlignment="1">
      <alignment wrapText="1"/>
    </xf>
    <xf numFmtId="0" fontId="19" fillId="0" borderId="7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80" fontId="19" fillId="0" borderId="46" xfId="0" applyNumberFormat="1" applyFont="1" applyFill="1" applyBorder="1" applyAlignment="1" applyProtection="1">
      <alignment horizontal="center" vertical="center" wrapText="1"/>
      <protection/>
    </xf>
    <xf numFmtId="182" fontId="19" fillId="0" borderId="4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47" xfId="0" applyNumberFormat="1" applyFont="1" applyFill="1" applyBorder="1" applyAlignment="1">
      <alignment horizontal="center" vertical="center" wrapText="1"/>
    </xf>
    <xf numFmtId="1" fontId="19" fillId="0" borderId="102" xfId="0" applyNumberFormat="1" applyFont="1" applyFill="1" applyBorder="1" applyAlignment="1">
      <alignment horizontal="center" vertical="center" wrapText="1"/>
    </xf>
    <xf numFmtId="182" fontId="19" fillId="0" borderId="17" xfId="0" applyNumberFormat="1" applyFont="1" applyFill="1" applyBorder="1" applyAlignment="1">
      <alignment horizontal="center" vertical="center" wrapText="1"/>
    </xf>
    <xf numFmtId="1" fontId="19" fillId="0" borderId="47" xfId="0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horizontal="left" vertical="top" wrapText="1"/>
    </xf>
    <xf numFmtId="0" fontId="19" fillId="0" borderId="7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top" wrapText="1"/>
    </xf>
    <xf numFmtId="0" fontId="32" fillId="0" borderId="46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center" vertical="center" wrapText="1"/>
    </xf>
    <xf numFmtId="182" fontId="19" fillId="0" borderId="102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top" wrapText="1"/>
    </xf>
    <xf numFmtId="49" fontId="32" fillId="0" borderId="45" xfId="0" applyNumberFormat="1" applyFont="1" applyFill="1" applyBorder="1" applyAlignment="1" applyProtection="1">
      <alignment horizontal="center" vertical="center" wrapText="1"/>
      <protection/>
    </xf>
    <xf numFmtId="0" fontId="32" fillId="0" borderId="76" xfId="0" applyNumberFormat="1" applyFont="1" applyFill="1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77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46" xfId="0" applyNumberFormat="1" applyFont="1" applyFill="1" applyBorder="1" applyAlignment="1" applyProtection="1">
      <alignment horizontal="center" vertical="center"/>
      <protection/>
    </xf>
    <xf numFmtId="182" fontId="32" fillId="0" borderId="45" xfId="0" applyNumberFormat="1" applyFont="1" applyFill="1" applyBorder="1" applyAlignment="1" applyProtection="1">
      <alignment horizontal="center" vertical="center"/>
      <protection/>
    </xf>
    <xf numFmtId="0" fontId="32" fillId="0" borderId="37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7" xfId="0" applyNumberFormat="1" applyFont="1" applyFill="1" applyBorder="1" applyAlignment="1" applyProtection="1">
      <alignment horizontal="center" vertical="center"/>
      <protection/>
    </xf>
    <xf numFmtId="0" fontId="32" fillId="0" borderId="47" xfId="0" applyNumberFormat="1" applyFont="1" applyFill="1" applyBorder="1" applyAlignment="1">
      <alignment horizontal="center" vertical="center" wrapText="1"/>
    </xf>
    <xf numFmtId="0" fontId="19" fillId="0" borderId="102" xfId="0" applyNumberFormat="1" applyFont="1" applyFill="1" applyBorder="1" applyAlignment="1">
      <alignment horizontal="center" vertical="center" wrapText="1"/>
    </xf>
    <xf numFmtId="0" fontId="19" fillId="0" borderId="76" xfId="0" applyNumberFormat="1" applyFont="1" applyFill="1" applyBorder="1" applyAlignment="1">
      <alignment horizontal="left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182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center" vertical="center" wrapText="1"/>
      <protection/>
    </xf>
    <xf numFmtId="49" fontId="32" fillId="0" borderId="76" xfId="0" applyNumberFormat="1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180" fontId="32" fillId="0" borderId="46" xfId="0" applyNumberFormat="1" applyFont="1" applyFill="1" applyBorder="1" applyAlignment="1" applyProtection="1">
      <alignment horizontal="center" vertical="center"/>
      <protection/>
    </xf>
    <xf numFmtId="0" fontId="32" fillId="0" borderId="3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2" fontId="32" fillId="0" borderId="102" xfId="0" applyNumberFormat="1" applyFont="1" applyFill="1" applyBorder="1" applyAlignment="1">
      <alignment horizontal="center" vertical="center" wrapText="1"/>
    </xf>
    <xf numFmtId="2" fontId="32" fillId="0" borderId="47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/>
    </xf>
    <xf numFmtId="49" fontId="32" fillId="0" borderId="48" xfId="0" applyNumberFormat="1" applyFont="1" applyFill="1" applyBorder="1" applyAlignment="1" applyProtection="1">
      <alignment horizontal="center" vertical="center" wrapText="1"/>
      <protection/>
    </xf>
    <xf numFmtId="49" fontId="32" fillId="0" borderId="84" xfId="0" applyNumberFormat="1" applyFont="1" applyFill="1" applyBorder="1" applyAlignment="1">
      <alignment horizontal="left" vertical="center" wrapText="1"/>
    </xf>
    <xf numFmtId="0" fontId="30" fillId="0" borderId="88" xfId="0" applyFont="1" applyFill="1" applyBorder="1" applyAlignment="1">
      <alignment/>
    </xf>
    <xf numFmtId="0" fontId="19" fillId="0" borderId="92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180" fontId="32" fillId="0" borderId="52" xfId="0" applyNumberFormat="1" applyFont="1" applyFill="1" applyBorder="1" applyAlignment="1" applyProtection="1">
      <alignment horizontal="center" vertical="center"/>
      <protection/>
    </xf>
    <xf numFmtId="182" fontId="32" fillId="0" borderId="50" xfId="0" applyNumberFormat="1" applyFont="1" applyFill="1" applyBorder="1" applyAlignment="1" applyProtection="1">
      <alignment horizontal="center" vertical="center"/>
      <protection/>
    </xf>
    <xf numFmtId="0" fontId="32" fillId="0" borderId="90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4" xfId="0" applyNumberFormat="1" applyFont="1" applyFill="1" applyBorder="1" applyAlignment="1">
      <alignment horizontal="center" vertical="center" wrapText="1"/>
    </xf>
    <xf numFmtId="2" fontId="32" fillId="0" borderId="96" xfId="0" applyNumberFormat="1" applyFont="1" applyFill="1" applyBorder="1" applyAlignment="1">
      <alignment horizontal="center" vertical="center" wrapText="1"/>
    </xf>
    <xf numFmtId="0" fontId="19" fillId="0" borderId="51" xfId="0" applyNumberFormat="1" applyFont="1" applyFill="1" applyBorder="1" applyAlignment="1">
      <alignment horizontal="center" vertical="center" wrapText="1"/>
    </xf>
    <xf numFmtId="2" fontId="32" fillId="0" borderId="54" xfId="0" applyNumberFormat="1" applyFont="1" applyFill="1" applyBorder="1" applyAlignment="1">
      <alignment horizontal="center" vertical="center" wrapText="1"/>
    </xf>
    <xf numFmtId="181" fontId="37" fillId="0" borderId="103" xfId="0" applyNumberFormat="1" applyFont="1" applyFill="1" applyBorder="1" applyAlignment="1" applyProtection="1">
      <alignment horizontal="center" vertical="center"/>
      <protection/>
    </xf>
    <xf numFmtId="182" fontId="32" fillId="0" borderId="103" xfId="0" applyNumberFormat="1" applyFont="1" applyFill="1" applyBorder="1" applyAlignment="1" applyProtection="1">
      <alignment horizontal="center" vertical="center"/>
      <protection/>
    </xf>
    <xf numFmtId="181" fontId="32" fillId="0" borderId="103" xfId="0" applyNumberFormat="1" applyFont="1" applyFill="1" applyBorder="1" applyAlignment="1" applyProtection="1">
      <alignment horizontal="center" vertical="center"/>
      <protection/>
    </xf>
    <xf numFmtId="0" fontId="32" fillId="0" borderId="23" xfId="0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60" xfId="0" applyNumberFormat="1" applyFont="1" applyFill="1" applyBorder="1" applyAlignment="1">
      <alignment horizontal="center" vertical="center" wrapText="1"/>
    </xf>
    <xf numFmtId="180" fontId="19" fillId="0" borderId="86" xfId="0" applyNumberFormat="1" applyFont="1" applyFill="1" applyBorder="1" applyAlignment="1" applyProtection="1">
      <alignment horizontal="center" vertical="center" wrapText="1"/>
      <protection/>
    </xf>
    <xf numFmtId="182" fontId="32" fillId="0" borderId="23" xfId="0" applyNumberFormat="1" applyFont="1" applyFill="1" applyBorder="1" applyAlignment="1" applyProtection="1">
      <alignment horizontal="center" vertical="center"/>
      <protection/>
    </xf>
    <xf numFmtId="0" fontId="32" fillId="0" borderId="101" xfId="0" applyNumberFormat="1" applyFont="1" applyFill="1" applyBorder="1" applyAlignment="1" applyProtection="1">
      <alignment horizontal="center" vertical="center"/>
      <protection/>
    </xf>
    <xf numFmtId="0" fontId="32" fillId="0" borderId="27" xfId="0" applyNumberFormat="1" applyFont="1" applyFill="1" applyBorder="1" applyAlignment="1" applyProtection="1">
      <alignment horizontal="center" vertical="center"/>
      <protection/>
    </xf>
    <xf numFmtId="0" fontId="32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101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vertical="center" wrapText="1"/>
    </xf>
    <xf numFmtId="0" fontId="19" fillId="0" borderId="102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50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 wrapText="1"/>
    </xf>
    <xf numFmtId="49" fontId="19" fillId="0" borderId="94" xfId="0" applyNumberFormat="1" applyFont="1" applyFill="1" applyBorder="1" applyAlignment="1">
      <alignment horizontal="center" vertical="center" wrapText="1"/>
    </xf>
    <xf numFmtId="180" fontId="19" fillId="0" borderId="95" xfId="0" applyNumberFormat="1" applyFont="1" applyFill="1" applyBorder="1" applyAlignment="1" applyProtection="1">
      <alignment horizontal="center" vertical="center" wrapText="1"/>
      <protection/>
    </xf>
    <xf numFmtId="182" fontId="19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96" xfId="0" applyNumberFormat="1" applyFont="1" applyFill="1" applyBorder="1" applyAlignment="1" applyProtection="1">
      <alignment horizontal="center" vertical="center"/>
      <protection/>
    </xf>
    <xf numFmtId="0" fontId="19" fillId="0" borderId="53" xfId="0" applyNumberFormat="1" applyFont="1" applyFill="1" applyBorder="1" applyAlignment="1" applyProtection="1">
      <alignment horizontal="center" vertical="center"/>
      <protection/>
    </xf>
    <xf numFmtId="0" fontId="19" fillId="0" borderId="53" xfId="0" applyNumberFormat="1" applyFont="1" applyFill="1" applyBorder="1" applyAlignment="1">
      <alignment horizontal="center" vertical="center" wrapText="1"/>
    </xf>
    <xf numFmtId="0" fontId="19" fillId="0" borderId="54" xfId="0" applyNumberFormat="1" applyFont="1" applyFill="1" applyBorder="1" applyAlignment="1">
      <alignment horizontal="center" vertical="center" wrapText="1"/>
    </xf>
    <xf numFmtId="0" fontId="19" fillId="0" borderId="104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5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wrapText="1"/>
    </xf>
    <xf numFmtId="0" fontId="19" fillId="0" borderId="56" xfId="0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180" fontId="19" fillId="0" borderId="106" xfId="0" applyNumberFormat="1" applyFont="1" applyFill="1" applyBorder="1" applyAlignment="1" applyProtection="1">
      <alignment horizontal="center" vertical="center" wrapText="1"/>
      <protection/>
    </xf>
    <xf numFmtId="182" fontId="32" fillId="0" borderId="107" xfId="0" applyNumberFormat="1" applyFont="1" applyFill="1" applyBorder="1" applyAlignment="1" applyProtection="1">
      <alignment horizontal="center" vertical="center"/>
      <protection/>
    </xf>
    <xf numFmtId="0" fontId="32" fillId="0" borderId="108" xfId="0" applyNumberFormat="1" applyFont="1" applyFill="1" applyBorder="1" applyAlignment="1">
      <alignment horizontal="center" vertical="center" wrapText="1"/>
    </xf>
    <xf numFmtId="49" fontId="32" fillId="0" borderId="109" xfId="0" applyNumberFormat="1" applyFont="1" applyFill="1" applyBorder="1" applyAlignment="1">
      <alignment horizontal="center" vertical="center" wrapText="1"/>
    </xf>
    <xf numFmtId="0" fontId="32" fillId="0" borderId="110" xfId="0" applyFont="1" applyFill="1" applyBorder="1" applyAlignment="1">
      <alignment wrapText="1"/>
    </xf>
    <xf numFmtId="0" fontId="42" fillId="0" borderId="55" xfId="0" applyFont="1" applyFill="1" applyBorder="1" applyAlignment="1">
      <alignment wrapText="1"/>
    </xf>
    <xf numFmtId="0" fontId="32" fillId="0" borderId="31" xfId="0" applyFont="1" applyFill="1" applyBorder="1" applyAlignment="1">
      <alignment wrapText="1"/>
    </xf>
    <xf numFmtId="0" fontId="32" fillId="0" borderId="32" xfId="0" applyFont="1" applyFill="1" applyBorder="1" applyAlignment="1">
      <alignment wrapText="1"/>
    </xf>
    <xf numFmtId="182" fontId="32" fillId="0" borderId="55" xfId="0" applyNumberFormat="1" applyFont="1" applyFill="1" applyBorder="1" applyAlignment="1" applyProtection="1">
      <alignment horizontal="center" vertical="center"/>
      <protection/>
    </xf>
    <xf numFmtId="0" fontId="32" fillId="0" borderId="101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0" fontId="32" fillId="0" borderId="100" xfId="0" applyNumberFormat="1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9" fillId="0" borderId="100" xfId="0" applyFont="1" applyFill="1" applyBorder="1" applyAlignment="1">
      <alignment wrapText="1"/>
    </xf>
    <xf numFmtId="0" fontId="19" fillId="0" borderId="28" xfId="0" applyFont="1" applyFill="1" applyBorder="1" applyAlignment="1">
      <alignment horizontal="center" vertical="center" wrapText="1"/>
    </xf>
    <xf numFmtId="49" fontId="32" fillId="0" borderId="1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top" wrapText="1"/>
    </xf>
    <xf numFmtId="0" fontId="19" fillId="0" borderId="38" xfId="0" applyNumberFormat="1" applyFont="1" applyFill="1" applyBorder="1" applyAlignment="1" applyProtection="1">
      <alignment horizontal="center" vertical="center"/>
      <protection/>
    </xf>
    <xf numFmtId="182" fontId="32" fillId="0" borderId="36" xfId="0" applyNumberFormat="1" applyFont="1" applyFill="1" applyBorder="1" applyAlignment="1" applyProtection="1">
      <alignment horizontal="center" vertical="center"/>
      <protection/>
    </xf>
    <xf numFmtId="0" fontId="32" fillId="0" borderId="104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97" xfId="0" applyNumberFormat="1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49" fontId="32" fillId="0" borderId="112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wrapText="1"/>
    </xf>
    <xf numFmtId="0" fontId="19" fillId="0" borderId="113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37" fillId="0" borderId="114" xfId="0" applyNumberFormat="1" applyFont="1" applyFill="1" applyBorder="1" applyAlignment="1" applyProtection="1">
      <alignment horizontal="center" vertical="center"/>
      <protection/>
    </xf>
    <xf numFmtId="182" fontId="32" fillId="0" borderId="113" xfId="0" applyNumberFormat="1" applyFont="1" applyFill="1" applyBorder="1" applyAlignment="1" applyProtection="1">
      <alignment horizontal="center" vertical="center"/>
      <protection/>
    </xf>
    <xf numFmtId="0" fontId="32" fillId="0" borderId="115" xfId="0" applyNumberFormat="1" applyFont="1" applyFill="1" applyBorder="1" applyAlignment="1">
      <alignment horizontal="center" vertical="center" wrapText="1"/>
    </xf>
    <xf numFmtId="0" fontId="32" fillId="0" borderId="68" xfId="0" applyNumberFormat="1" applyFont="1" applyFill="1" applyBorder="1" applyAlignment="1">
      <alignment horizontal="center" vertical="center" wrapText="1"/>
    </xf>
    <xf numFmtId="0" fontId="32" fillId="0" borderId="114" xfId="0" applyNumberFormat="1" applyFont="1" applyFill="1" applyBorder="1" applyAlignment="1">
      <alignment horizontal="center" vertical="center" wrapText="1"/>
    </xf>
    <xf numFmtId="182" fontId="19" fillId="0" borderId="115" xfId="0" applyNumberFormat="1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182" fontId="19" fillId="0" borderId="69" xfId="0" applyNumberFormat="1" applyFont="1" applyFill="1" applyBorder="1" applyAlignment="1">
      <alignment horizontal="center" vertical="center" wrapText="1"/>
    </xf>
    <xf numFmtId="0" fontId="32" fillId="0" borderId="116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wrapText="1"/>
    </xf>
    <xf numFmtId="0" fontId="30" fillId="0" borderId="103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center" vertical="center"/>
    </xf>
    <xf numFmtId="0" fontId="30" fillId="0" borderId="119" xfId="0" applyFont="1" applyFill="1" applyBorder="1" applyAlignment="1">
      <alignment horizontal="center" vertical="center"/>
    </xf>
    <xf numFmtId="182" fontId="32" fillId="0" borderId="103" xfId="0" applyNumberFormat="1" applyFont="1" applyFill="1" applyBorder="1" applyAlignment="1">
      <alignment horizontal="center" vertical="center"/>
    </xf>
    <xf numFmtId="0" fontId="32" fillId="0" borderId="120" xfId="0" applyNumberFormat="1" applyFont="1" applyFill="1" applyBorder="1" applyAlignment="1">
      <alignment horizontal="center" vertical="center"/>
    </xf>
    <xf numFmtId="0" fontId="32" fillId="0" borderId="121" xfId="0" applyNumberFormat="1" applyFont="1" applyFill="1" applyBorder="1" applyAlignment="1">
      <alignment horizontal="center" vertical="center"/>
    </xf>
    <xf numFmtId="0" fontId="32" fillId="0" borderId="119" xfId="0" applyNumberFormat="1" applyFont="1" applyFill="1" applyBorder="1" applyAlignment="1">
      <alignment horizontal="center" vertical="center"/>
    </xf>
    <xf numFmtId="182" fontId="32" fillId="0" borderId="121" xfId="0" applyNumberFormat="1" applyFont="1" applyFill="1" applyBorder="1" applyAlignment="1">
      <alignment horizontal="center" vertical="center"/>
    </xf>
    <xf numFmtId="0" fontId="32" fillId="0" borderId="122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49" fontId="19" fillId="0" borderId="74" xfId="0" applyNumberFormat="1" applyFont="1" applyFill="1" applyBorder="1" applyAlignment="1">
      <alignment horizontal="left" vertical="center" wrapText="1"/>
    </xf>
    <xf numFmtId="0" fontId="19" fillId="0" borderId="123" xfId="0" applyFont="1" applyFill="1" applyBorder="1" applyAlignment="1">
      <alignment horizontal="center" vertical="center" wrapText="1"/>
    </xf>
    <xf numFmtId="49" fontId="19" fillId="0" borderId="123" xfId="0" applyNumberFormat="1" applyFont="1" applyFill="1" applyBorder="1" applyAlignment="1">
      <alignment horizontal="center" vertical="center" wrapText="1"/>
    </xf>
    <xf numFmtId="49" fontId="19" fillId="0" borderId="124" xfId="0" applyNumberFormat="1" applyFont="1" applyFill="1" applyBorder="1" applyAlignment="1">
      <alignment horizontal="center" vertical="center" wrapText="1"/>
    </xf>
    <xf numFmtId="180" fontId="19" fillId="0" borderId="125" xfId="0" applyNumberFormat="1" applyFont="1" applyFill="1" applyBorder="1" applyAlignment="1" applyProtection="1">
      <alignment horizontal="center" vertical="center" wrapText="1"/>
      <protection/>
    </xf>
    <xf numFmtId="182" fontId="19" fillId="0" borderId="123" xfId="0" applyNumberFormat="1" applyFont="1" applyFill="1" applyBorder="1" applyAlignment="1" applyProtection="1">
      <alignment horizontal="center" vertical="center"/>
      <protection/>
    </xf>
    <xf numFmtId="0" fontId="19" fillId="0" borderId="126" xfId="0" applyFont="1" applyFill="1" applyBorder="1" applyAlignment="1">
      <alignment horizontal="center" vertical="center" wrapText="1"/>
    </xf>
    <xf numFmtId="180" fontId="19" fillId="0" borderId="91" xfId="0" applyNumberFormat="1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0" fontId="19" fillId="0" borderId="126" xfId="0" applyNumberFormat="1" applyFont="1" applyFill="1" applyBorder="1" applyAlignment="1">
      <alignment horizontal="center" vertical="center" wrapText="1"/>
    </xf>
    <xf numFmtId="0" fontId="19" fillId="0" borderId="91" xfId="0" applyNumberFormat="1" applyFont="1" applyFill="1" applyBorder="1" applyAlignment="1">
      <alignment horizontal="center" vertical="center" wrapText="1"/>
    </xf>
    <xf numFmtId="0" fontId="19" fillId="0" borderId="127" xfId="0" applyNumberFormat="1" applyFont="1" applyFill="1" applyBorder="1" applyAlignment="1">
      <alignment horizontal="center" vertical="center" wrapText="1"/>
    </xf>
    <xf numFmtId="49" fontId="19" fillId="0" borderId="113" xfId="0" applyNumberFormat="1" applyFont="1" applyFill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180" fontId="19" fillId="0" borderId="114" xfId="0" applyNumberFormat="1" applyFont="1" applyFill="1" applyBorder="1" applyAlignment="1" applyProtection="1">
      <alignment horizontal="center" vertical="center" wrapText="1"/>
      <protection/>
    </xf>
    <xf numFmtId="182" fontId="19" fillId="0" borderId="113" xfId="0" applyNumberFormat="1" applyFont="1" applyFill="1" applyBorder="1" applyAlignment="1" applyProtection="1">
      <alignment horizontal="center" vertical="center"/>
      <protection/>
    </xf>
    <xf numFmtId="0" fontId="19" fillId="0" borderId="128" xfId="0" applyFont="1" applyFill="1" applyBorder="1" applyAlignment="1">
      <alignment horizontal="center" vertical="center" wrapText="1"/>
    </xf>
    <xf numFmtId="180" fontId="19" fillId="0" borderId="129" xfId="0" applyNumberFormat="1" applyFont="1" applyFill="1" applyBorder="1" applyAlignment="1">
      <alignment horizontal="center" vertical="center" wrapText="1"/>
    </xf>
    <xf numFmtId="0" fontId="19" fillId="0" borderId="129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31" xfId="0" applyNumberFormat="1" applyFont="1" applyFill="1" applyBorder="1" applyAlignment="1">
      <alignment horizontal="center" vertical="center" wrapText="1"/>
    </xf>
    <xf numFmtId="182" fontId="32" fillId="0" borderId="55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0" fontId="32" fillId="0" borderId="5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132" xfId="0" applyNumberFormat="1" applyFont="1" applyFill="1" applyBorder="1" applyAlignment="1">
      <alignment horizontal="center" vertical="center" wrapText="1"/>
    </xf>
    <xf numFmtId="182" fontId="32" fillId="0" borderId="57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30" fillId="0" borderId="103" xfId="0" applyFont="1" applyFill="1" applyBorder="1" applyAlignment="1">
      <alignment/>
    </xf>
    <xf numFmtId="0" fontId="30" fillId="0" borderId="133" xfId="0" applyFont="1" applyFill="1" applyBorder="1" applyAlignment="1">
      <alignment/>
    </xf>
    <xf numFmtId="0" fontId="30" fillId="0" borderId="134" xfId="0" applyFont="1" applyFill="1" applyBorder="1" applyAlignment="1">
      <alignment/>
    </xf>
    <xf numFmtId="182" fontId="32" fillId="0" borderId="103" xfId="0" applyNumberFormat="1" applyFont="1" applyFill="1" applyBorder="1" applyAlignment="1">
      <alignment horizontal="center" vertical="center" wrapText="1"/>
    </xf>
    <xf numFmtId="181" fontId="32" fillId="0" borderId="10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181" fontId="32" fillId="0" borderId="0" xfId="0" applyNumberFormat="1" applyFont="1" applyFill="1" applyBorder="1" applyAlignment="1">
      <alignment horizontal="center" vertical="center" wrapText="1"/>
    </xf>
    <xf numFmtId="49" fontId="32" fillId="0" borderId="78" xfId="0" applyNumberFormat="1" applyFont="1" applyFill="1" applyBorder="1" applyAlignment="1" applyProtection="1">
      <alignment horizontal="center" vertical="center"/>
      <protection/>
    </xf>
    <xf numFmtId="0" fontId="32" fillId="0" borderId="79" xfId="0" applyFont="1" applyFill="1" applyBorder="1" applyAlignment="1">
      <alignment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183" fontId="32" fillId="0" borderId="78" xfId="0" applyNumberFormat="1" applyFont="1" applyFill="1" applyBorder="1" applyAlignment="1" applyProtection="1">
      <alignment horizontal="center" vertical="center"/>
      <protection/>
    </xf>
    <xf numFmtId="0" fontId="32" fillId="0" borderId="81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2" fillId="0" borderId="82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" fontId="19" fillId="0" borderId="62" xfId="0" applyNumberFormat="1" applyFont="1" applyFill="1" applyBorder="1" applyAlignment="1">
      <alignment horizontal="center" vertical="center" wrapText="1"/>
    </xf>
    <xf numFmtId="1" fontId="32" fillId="0" borderId="62" xfId="0" applyNumberFormat="1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 applyProtection="1">
      <alignment horizontal="center" vertical="center"/>
      <protection/>
    </xf>
    <xf numFmtId="0" fontId="32" fillId="0" borderId="58" xfId="0" applyFont="1" applyFill="1" applyBorder="1" applyAlignment="1">
      <alignment vertical="center" wrapText="1"/>
    </xf>
    <xf numFmtId="0" fontId="37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39" xfId="0" applyNumberFormat="1" applyFont="1" applyFill="1" applyBorder="1" applyAlignment="1" applyProtection="1">
      <alignment horizontal="center" vertical="center"/>
      <protection/>
    </xf>
    <xf numFmtId="0" fontId="32" fillId="0" borderId="38" xfId="0" applyFont="1" applyFill="1" applyBorder="1" applyAlignment="1">
      <alignment horizontal="center" vertical="center" wrapText="1"/>
    </xf>
    <xf numFmtId="183" fontId="32" fillId="0" borderId="36" xfId="0" applyNumberFormat="1" applyFont="1" applyFill="1" applyBorder="1" applyAlignment="1" applyProtection="1">
      <alignment horizontal="center" vertical="center"/>
      <protection/>
    </xf>
    <xf numFmtId="0" fontId="32" fillId="0" borderId="38" xfId="0" applyNumberFormat="1" applyFont="1" applyFill="1" applyBorder="1" applyAlignment="1">
      <alignment horizontal="center" vertical="center" wrapText="1"/>
    </xf>
    <xf numFmtId="1" fontId="19" fillId="0" borderId="39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1" fontId="32" fillId="0" borderId="39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83" fontId="19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38" xfId="0" applyNumberFormat="1" applyFont="1" applyFill="1" applyBorder="1" applyAlignment="1">
      <alignment horizontal="center" vertical="center" wrapText="1"/>
    </xf>
    <xf numFmtId="2" fontId="19" fillId="0" borderId="40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center"/>
    </xf>
    <xf numFmtId="0" fontId="32" fillId="0" borderId="41" xfId="0" applyFont="1" applyFill="1" applyBorder="1" applyAlignment="1">
      <alignment/>
    </xf>
    <xf numFmtId="0" fontId="19" fillId="0" borderId="83" xfId="0" applyFont="1" applyFill="1" applyBorder="1" applyAlignment="1">
      <alignment horizontal="center"/>
    </xf>
    <xf numFmtId="0" fontId="19" fillId="0" borderId="42" xfId="0" applyFont="1" applyFill="1" applyBorder="1" applyAlignment="1">
      <alignment wrapText="1"/>
    </xf>
    <xf numFmtId="0" fontId="19" fillId="0" borderId="50" xfId="0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88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182" fontId="19" fillId="0" borderId="88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182" fontId="32" fillId="0" borderId="135" xfId="0" applyNumberFormat="1" applyFont="1" applyFill="1" applyBorder="1" applyAlignment="1">
      <alignment horizontal="center" vertical="center" wrapText="1"/>
    </xf>
    <xf numFmtId="1" fontId="32" fillId="0" borderId="103" xfId="0" applyNumberFormat="1" applyFont="1" applyFill="1" applyBorder="1" applyAlignment="1">
      <alignment horizontal="center" vertical="center" wrapText="1"/>
    </xf>
    <xf numFmtId="182" fontId="32" fillId="0" borderId="29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Fill="1" applyBorder="1" applyAlignment="1" applyProtection="1">
      <alignment horizontal="center" vertical="center"/>
      <protection/>
    </xf>
    <xf numFmtId="180" fontId="19" fillId="0" borderId="40" xfId="0" applyNumberFormat="1" applyFont="1" applyFill="1" applyBorder="1" applyAlignment="1" applyProtection="1">
      <alignment horizontal="center" vertical="center"/>
      <protection/>
    </xf>
    <xf numFmtId="181" fontId="32" fillId="0" borderId="0" xfId="0" applyNumberFormat="1" applyFont="1" applyFill="1" applyAlignment="1">
      <alignment vertical="center" wrapText="1"/>
    </xf>
    <xf numFmtId="0" fontId="32" fillId="0" borderId="37" xfId="0" applyNumberFormat="1" applyFont="1" applyFill="1" applyBorder="1" applyAlignment="1" applyProtection="1">
      <alignment horizontal="center" vertical="center"/>
      <protection/>
    </xf>
    <xf numFmtId="49" fontId="32" fillId="0" borderId="48" xfId="0" applyNumberFormat="1" applyFont="1" applyFill="1" applyBorder="1" applyAlignment="1">
      <alignment horizontal="center" vertical="center" wrapText="1"/>
    </xf>
    <xf numFmtId="181" fontId="32" fillId="0" borderId="70" xfId="0" applyNumberFormat="1" applyFont="1" applyFill="1" applyBorder="1" applyAlignment="1">
      <alignment vertical="center" wrapText="1"/>
    </xf>
    <xf numFmtId="49" fontId="32" fillId="0" borderId="113" xfId="0" applyNumberFormat="1" applyFont="1" applyFill="1" applyBorder="1" applyAlignment="1">
      <alignment horizontal="center" vertical="center" wrapText="1"/>
    </xf>
    <xf numFmtId="49" fontId="32" fillId="0" borderId="90" xfId="0" applyNumberFormat="1" applyFont="1" applyFill="1" applyBorder="1" applyAlignment="1">
      <alignment horizontal="center" vertical="center" wrapText="1"/>
    </xf>
    <xf numFmtId="49" fontId="32" fillId="0" borderId="114" xfId="0" applyNumberFormat="1" applyFont="1" applyFill="1" applyBorder="1" applyAlignment="1">
      <alignment horizontal="center" vertical="center" wrapText="1"/>
    </xf>
    <xf numFmtId="182" fontId="32" fillId="0" borderId="136" xfId="0" applyNumberFormat="1" applyFont="1" applyFill="1" applyBorder="1" applyAlignment="1">
      <alignment horizontal="center" vertical="center"/>
    </xf>
    <xf numFmtId="1" fontId="32" fillId="0" borderId="64" xfId="0" applyNumberFormat="1" applyFont="1" applyFill="1" applyBorder="1" applyAlignment="1" applyProtection="1">
      <alignment horizontal="center" vertical="center"/>
      <protection/>
    </xf>
    <xf numFmtId="1" fontId="32" fillId="0" borderId="65" xfId="0" applyNumberFormat="1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80" fontId="19" fillId="0" borderId="69" xfId="0" applyNumberFormat="1" applyFont="1" applyFill="1" applyBorder="1" applyAlignment="1" applyProtection="1">
      <alignment horizontal="center" vertical="center"/>
      <protection/>
    </xf>
    <xf numFmtId="49" fontId="37" fillId="0" borderId="103" xfId="0" applyNumberFormat="1" applyFont="1" applyFill="1" applyBorder="1" applyAlignment="1" applyProtection="1">
      <alignment horizontal="center" vertical="center"/>
      <protection/>
    </xf>
    <xf numFmtId="0" fontId="39" fillId="0" borderId="103" xfId="0" applyFont="1" applyFill="1" applyBorder="1" applyAlignment="1">
      <alignment/>
    </xf>
    <xf numFmtId="0" fontId="32" fillId="0" borderId="103" xfId="0" applyNumberFormat="1" applyFont="1" applyFill="1" applyBorder="1" applyAlignment="1" applyProtection="1">
      <alignment horizontal="center" vertical="center"/>
      <protection/>
    </xf>
    <xf numFmtId="0" fontId="32" fillId="0" borderId="137" xfId="0" applyNumberFormat="1" applyFont="1" applyFill="1" applyBorder="1" applyAlignment="1" applyProtection="1">
      <alignment horizontal="center" vertical="center"/>
      <protection/>
    </xf>
    <xf numFmtId="1" fontId="32" fillId="0" borderId="131" xfId="0" applyNumberFormat="1" applyFont="1" applyFill="1" applyBorder="1" applyAlignment="1">
      <alignment horizontal="center" vertical="center"/>
    </xf>
    <xf numFmtId="1" fontId="32" fillId="0" borderId="135" xfId="0" applyNumberFormat="1" applyFont="1" applyFill="1" applyBorder="1" applyAlignment="1">
      <alignment horizontal="center" vertical="center"/>
    </xf>
    <xf numFmtId="182" fontId="32" fillId="0" borderId="138" xfId="0" applyNumberFormat="1" applyFont="1" applyFill="1" applyBorder="1" applyAlignment="1" applyProtection="1">
      <alignment horizontal="center" vertical="center"/>
      <protection/>
    </xf>
    <xf numFmtId="182" fontId="32" fillId="0" borderId="139" xfId="0" applyNumberFormat="1" applyFont="1" applyFill="1" applyBorder="1" applyAlignment="1" applyProtection="1">
      <alignment horizontal="center" vertical="center"/>
      <protection/>
    </xf>
    <xf numFmtId="0" fontId="19" fillId="0" borderId="133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/>
    </xf>
    <xf numFmtId="182" fontId="32" fillId="0" borderId="0" xfId="0" applyNumberFormat="1" applyFont="1" applyFill="1" applyBorder="1" applyAlignment="1">
      <alignment horizontal="center" vertical="center"/>
    </xf>
    <xf numFmtId="182" fontId="3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 wrapText="1"/>
    </xf>
    <xf numFmtId="0" fontId="32" fillId="0" borderId="140" xfId="0" applyFont="1" applyFill="1" applyBorder="1" applyAlignment="1">
      <alignment horizontal="center" vertical="center" wrapText="1"/>
    </xf>
    <xf numFmtId="181" fontId="32" fillId="0" borderId="29" xfId="0" applyNumberFormat="1" applyFont="1" applyFill="1" applyBorder="1" applyAlignment="1" applyProtection="1">
      <alignment vertical="center" wrapText="1"/>
      <protection/>
    </xf>
    <xf numFmtId="0" fontId="32" fillId="0" borderId="36" xfId="0" applyFont="1" applyFill="1" applyBorder="1" applyAlignment="1">
      <alignment vertical="center" wrapText="1"/>
    </xf>
    <xf numFmtId="0" fontId="32" fillId="0" borderId="105" xfId="0" applyFont="1" applyFill="1" applyBorder="1" applyAlignment="1">
      <alignment horizontal="center" vertical="center" wrapText="1"/>
    </xf>
    <xf numFmtId="180" fontId="19" fillId="0" borderId="47" xfId="0" applyNumberFormat="1" applyFont="1" applyFill="1" applyBorder="1" applyAlignment="1" applyProtection="1">
      <alignment vertical="center"/>
      <protection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86" xfId="0" applyNumberFormat="1" applyFont="1" applyFill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left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97" xfId="0" applyNumberFormat="1" applyFont="1" applyFill="1" applyBorder="1" applyAlignment="1">
      <alignment horizontal="center" vertical="center" wrapText="1"/>
    </xf>
    <xf numFmtId="1" fontId="32" fillId="0" borderId="115" xfId="0" applyNumberFormat="1" applyFont="1" applyFill="1" applyBorder="1" applyAlignment="1" applyProtection="1">
      <alignment horizontal="center" vertical="center"/>
      <protection/>
    </xf>
    <xf numFmtId="1" fontId="32" fillId="0" borderId="68" xfId="0" applyNumberFormat="1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wrapText="1"/>
    </xf>
    <xf numFmtId="180" fontId="19" fillId="0" borderId="105" xfId="0" applyNumberFormat="1" applyFont="1" applyFill="1" applyBorder="1" applyAlignment="1" applyProtection="1">
      <alignment vertical="center"/>
      <protection/>
    </xf>
    <xf numFmtId="49" fontId="37" fillId="0" borderId="139" xfId="0" applyNumberFormat="1" applyFont="1" applyFill="1" applyBorder="1" applyAlignment="1" applyProtection="1">
      <alignment horizontal="center" vertical="center"/>
      <protection/>
    </xf>
    <xf numFmtId="0" fontId="32" fillId="0" borderId="139" xfId="0" applyNumberFormat="1" applyFont="1" applyFill="1" applyBorder="1" applyAlignment="1" applyProtection="1">
      <alignment horizontal="center" vertical="center"/>
      <protection/>
    </xf>
    <xf numFmtId="0" fontId="32" fillId="0" borderId="141" xfId="0" applyNumberFormat="1" applyFont="1" applyFill="1" applyBorder="1" applyAlignment="1" applyProtection="1">
      <alignment horizontal="center" vertical="center"/>
      <protection/>
    </xf>
    <xf numFmtId="0" fontId="32" fillId="0" borderId="142" xfId="0" applyNumberFormat="1" applyFont="1" applyFill="1" applyBorder="1" applyAlignment="1" applyProtection="1">
      <alignment horizontal="center" vertical="center"/>
      <protection/>
    </xf>
    <xf numFmtId="182" fontId="32" fillId="0" borderId="143" xfId="0" applyNumberFormat="1" applyFont="1" applyFill="1" applyBorder="1" applyAlignment="1" applyProtection="1">
      <alignment horizontal="center" vertical="center"/>
      <protection/>
    </xf>
    <xf numFmtId="1" fontId="32" fillId="0" borderId="144" xfId="0" applyNumberFormat="1" applyFont="1" applyFill="1" applyBorder="1" applyAlignment="1" applyProtection="1">
      <alignment horizontal="center" vertical="center"/>
      <protection/>
    </xf>
    <xf numFmtId="1" fontId="32" fillId="0" borderId="145" xfId="0" applyNumberFormat="1" applyFont="1" applyFill="1" applyBorder="1" applyAlignment="1" applyProtection="1">
      <alignment horizontal="center" vertical="center"/>
      <protection/>
    </xf>
    <xf numFmtId="1" fontId="32" fillId="0" borderId="146" xfId="0" applyNumberFormat="1" applyFont="1" applyFill="1" applyBorder="1" applyAlignment="1" applyProtection="1">
      <alignment horizontal="center" vertical="center"/>
      <protection/>
    </xf>
    <xf numFmtId="182" fontId="32" fillId="0" borderId="147" xfId="0" applyNumberFormat="1" applyFont="1" applyFill="1" applyBorder="1" applyAlignment="1" applyProtection="1">
      <alignment horizontal="center" vertical="center"/>
      <protection/>
    </xf>
    <xf numFmtId="49" fontId="37" fillId="0" borderId="148" xfId="0" applyNumberFormat="1" applyFont="1" applyFill="1" applyBorder="1" applyAlignment="1" applyProtection="1">
      <alignment horizontal="center" vertical="center"/>
      <protection/>
    </xf>
    <xf numFmtId="0" fontId="32" fillId="0" borderId="149" xfId="0" applyNumberFormat="1" applyFont="1" applyFill="1" applyBorder="1" applyAlignment="1" applyProtection="1">
      <alignment horizontal="center" vertical="center"/>
      <protection/>
    </xf>
    <xf numFmtId="0" fontId="32" fillId="0" borderId="93" xfId="0" applyNumberFormat="1" applyFont="1" applyFill="1" applyBorder="1" applyAlignment="1" applyProtection="1">
      <alignment horizontal="center" vertical="center"/>
      <protection/>
    </xf>
    <xf numFmtId="0" fontId="32" fillId="0" borderId="50" xfId="0" applyNumberFormat="1" applyFont="1" applyFill="1" applyBorder="1" applyAlignment="1" applyProtection="1">
      <alignment horizontal="center" vertical="center"/>
      <protection/>
    </xf>
    <xf numFmtId="182" fontId="32" fillId="0" borderId="150" xfId="0" applyNumberFormat="1" applyFont="1" applyFill="1" applyBorder="1" applyAlignment="1" applyProtection="1">
      <alignment horizontal="center" vertical="center"/>
      <protection/>
    </xf>
    <xf numFmtId="1" fontId="32" fillId="0" borderId="151" xfId="0" applyNumberFormat="1" applyFont="1" applyFill="1" applyBorder="1" applyAlignment="1" applyProtection="1">
      <alignment horizontal="center" vertical="center"/>
      <protection/>
    </xf>
    <xf numFmtId="1" fontId="32" fillId="0" borderId="152" xfId="0" applyNumberFormat="1" applyFont="1" applyFill="1" applyBorder="1" applyAlignment="1" applyProtection="1">
      <alignment horizontal="center" vertical="center"/>
      <protection/>
    </xf>
    <xf numFmtId="182" fontId="32" fillId="0" borderId="153" xfId="0" applyNumberFormat="1" applyFont="1" applyFill="1" applyBorder="1" applyAlignment="1" applyProtection="1">
      <alignment horizontal="center" vertical="center"/>
      <protection/>
    </xf>
    <xf numFmtId="182" fontId="32" fillId="0" borderId="154" xfId="0" applyNumberFormat="1" applyFont="1" applyFill="1" applyBorder="1" applyAlignment="1" applyProtection="1">
      <alignment horizontal="center" vertical="center"/>
      <protection/>
    </xf>
    <xf numFmtId="182" fontId="32" fillId="0" borderId="155" xfId="0" applyNumberFormat="1" applyFont="1" applyFill="1" applyBorder="1" applyAlignment="1" applyProtection="1">
      <alignment horizontal="center" vertical="center"/>
      <protection/>
    </xf>
    <xf numFmtId="0" fontId="32" fillId="0" borderId="109" xfId="0" applyFont="1" applyFill="1" applyBorder="1" applyAlignment="1">
      <alignment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182" fontId="32" fillId="0" borderId="109" xfId="0" applyNumberFormat="1" applyFont="1" applyFill="1" applyBorder="1" applyAlignment="1">
      <alignment horizontal="center" vertical="center" wrapText="1"/>
    </xf>
    <xf numFmtId="0" fontId="32" fillId="0" borderId="156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86" xfId="0" applyNumberFormat="1" applyFont="1" applyFill="1" applyBorder="1" applyAlignment="1">
      <alignment horizontal="center" vertical="center" wrapText="1"/>
    </xf>
    <xf numFmtId="0" fontId="32" fillId="0" borderId="112" xfId="0" applyFont="1" applyFill="1" applyBorder="1" applyAlignment="1">
      <alignment vertical="center" wrapText="1"/>
    </xf>
    <xf numFmtId="0" fontId="19" fillId="0" borderId="157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182" fontId="32" fillId="0" borderId="157" xfId="0" applyNumberFormat="1" applyFont="1" applyFill="1" applyBorder="1" applyAlignment="1">
      <alignment horizontal="center" vertical="center" wrapText="1"/>
    </xf>
    <xf numFmtId="0" fontId="32" fillId="0" borderId="158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182" fontId="32" fillId="0" borderId="159" xfId="0" applyNumberFormat="1" applyFont="1" applyFill="1" applyBorder="1" applyAlignment="1">
      <alignment horizontal="center" vertical="center" wrapText="1"/>
    </xf>
    <xf numFmtId="0" fontId="32" fillId="0" borderId="160" xfId="0" applyFont="1" applyFill="1" applyBorder="1" applyAlignment="1">
      <alignment horizontal="center" vertical="center" wrapText="1"/>
    </xf>
    <xf numFmtId="0" fontId="32" fillId="0" borderId="161" xfId="0" applyFont="1" applyFill="1" applyBorder="1" applyAlignment="1">
      <alignment horizontal="center" vertical="center" wrapText="1"/>
    </xf>
    <xf numFmtId="0" fontId="32" fillId="0" borderId="162" xfId="0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 wrapText="1"/>
    </xf>
    <xf numFmtId="0" fontId="19" fillId="0" borderId="163" xfId="0" applyFont="1" applyFill="1" applyBorder="1" applyAlignment="1">
      <alignment horizontal="center" vertical="center" wrapText="1"/>
    </xf>
    <xf numFmtId="0" fontId="32" fillId="0" borderId="163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182" fontId="32" fillId="0" borderId="163" xfId="0" applyNumberFormat="1" applyFont="1" applyFill="1" applyBorder="1" applyAlignment="1">
      <alignment horizontal="center" vertical="center" wrapText="1"/>
    </xf>
    <xf numFmtId="1" fontId="32" fillId="0" borderId="164" xfId="0" applyNumberFormat="1" applyFont="1" applyFill="1" applyBorder="1" applyAlignment="1">
      <alignment horizontal="center" vertical="center" wrapText="1"/>
    </xf>
    <xf numFmtId="1" fontId="19" fillId="0" borderId="165" xfId="0" applyNumberFormat="1" applyFont="1" applyFill="1" applyBorder="1" applyAlignment="1">
      <alignment horizontal="center" vertical="center" wrapText="1"/>
    </xf>
    <xf numFmtId="1" fontId="19" fillId="0" borderId="166" xfId="0" applyNumberFormat="1" applyFont="1" applyFill="1" applyBorder="1" applyAlignment="1">
      <alignment horizontal="center" vertical="center" wrapText="1"/>
    </xf>
    <xf numFmtId="0" fontId="19" fillId="0" borderId="167" xfId="0" applyFont="1" applyFill="1" applyBorder="1" applyAlignment="1">
      <alignment horizontal="center" vertical="center" wrapText="1"/>
    </xf>
    <xf numFmtId="0" fontId="19" fillId="0" borderId="168" xfId="0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0" fontId="19" fillId="0" borderId="170" xfId="0" applyFont="1" applyFill="1" applyBorder="1" applyAlignment="1">
      <alignment horizontal="center" vertical="center" wrapText="1"/>
    </xf>
    <xf numFmtId="0" fontId="32" fillId="0" borderId="171" xfId="0" applyFont="1" applyFill="1" applyBorder="1" applyAlignment="1">
      <alignment horizontal="center" vertical="center" wrapText="1"/>
    </xf>
    <xf numFmtId="0" fontId="32" fillId="0" borderId="172" xfId="0" applyFont="1" applyFill="1" applyBorder="1" applyAlignment="1">
      <alignment horizontal="center" vertical="center" wrapText="1"/>
    </xf>
    <xf numFmtId="182" fontId="32" fillId="0" borderId="21" xfId="0" applyNumberFormat="1" applyFont="1" applyFill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2" fillId="0" borderId="0" xfId="0" applyFont="1" applyFill="1" applyBorder="1" applyAlignment="1" applyProtection="1">
      <alignment vertical="center" wrapText="1"/>
      <protection/>
    </xf>
    <xf numFmtId="1" fontId="19" fillId="0" borderId="99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173" xfId="0" applyNumberFormat="1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>
      <alignment horizontal="center" vertical="center" wrapText="1"/>
    </xf>
    <xf numFmtId="181" fontId="19" fillId="0" borderId="50" xfId="0" applyNumberFormat="1" applyFont="1" applyFill="1" applyBorder="1" applyAlignment="1">
      <alignment horizontal="center" vertical="center" wrapText="1"/>
    </xf>
    <xf numFmtId="0" fontId="19" fillId="0" borderId="17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182" fontId="32" fillId="0" borderId="15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82" fontId="1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1" fontId="32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19" fillId="0" borderId="16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164" xfId="0" applyFont="1" applyBorder="1" applyAlignment="1">
      <alignment horizontal="center" vertical="center" textRotation="90"/>
    </xf>
    <xf numFmtId="0" fontId="31" fillId="0" borderId="165" xfId="53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6" xfId="0" applyFont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3" fillId="0" borderId="164" xfId="53" applyFont="1" applyBorder="1" applyAlignment="1">
      <alignment horizontal="center" vertical="center" wrapText="1"/>
      <protection/>
    </xf>
    <xf numFmtId="0" fontId="31" fillId="0" borderId="165" xfId="0" applyFont="1" applyBorder="1" applyAlignment="1">
      <alignment horizontal="center" vertical="center" wrapText="1"/>
    </xf>
    <xf numFmtId="0" fontId="35" fillId="24" borderId="17" xfId="53" applyFont="1" applyFill="1" applyBorder="1" applyAlignment="1">
      <alignment horizontal="center" vertical="center" wrapText="1"/>
      <protection/>
    </xf>
    <xf numFmtId="0" fontId="35" fillId="24" borderId="17" xfId="0" applyFont="1" applyFill="1" applyBorder="1" applyAlignment="1">
      <alignment horizontal="center" vertical="center" wrapText="1"/>
    </xf>
    <xf numFmtId="0" fontId="34" fillId="0" borderId="177" xfId="53" applyFont="1" applyBorder="1" applyAlignment="1">
      <alignment horizontal="center" vertical="center" wrapText="1"/>
      <protection/>
    </xf>
    <xf numFmtId="0" fontId="35" fillId="24" borderId="176" xfId="0" applyFont="1" applyFill="1" applyBorder="1" applyAlignment="1">
      <alignment horizontal="center" vertical="center" wrapText="1"/>
    </xf>
    <xf numFmtId="0" fontId="31" fillId="0" borderId="166" xfId="53" applyFont="1" applyBorder="1" applyAlignment="1">
      <alignment horizontal="center" vertical="center" wrapText="1"/>
      <protection/>
    </xf>
    <xf numFmtId="49" fontId="31" fillId="0" borderId="164" xfId="53" applyNumberFormat="1" applyFont="1" applyBorder="1" applyAlignment="1">
      <alignment horizontal="center" vertical="center" wrapText="1"/>
      <protection/>
    </xf>
    <xf numFmtId="49" fontId="31" fillId="0" borderId="164" xfId="0" applyNumberFormat="1" applyFont="1" applyBorder="1" applyAlignment="1">
      <alignment horizontal="center" vertical="center" wrapText="1"/>
    </xf>
    <xf numFmtId="49" fontId="35" fillId="0" borderId="178" xfId="53" applyNumberFormat="1" applyFont="1" applyBorder="1" applyAlignment="1" applyProtection="1">
      <alignment horizontal="center" vertical="center" wrapText="1"/>
      <protection locked="0"/>
    </xf>
    <xf numFmtId="0" fontId="35" fillId="24" borderId="14" xfId="0" applyFont="1" applyFill="1" applyBorder="1" applyAlignment="1">
      <alignment horizontal="center" wrapText="1"/>
    </xf>
    <xf numFmtId="0" fontId="35" fillId="24" borderId="14" xfId="53" applyFont="1" applyFill="1" applyBorder="1" applyAlignment="1">
      <alignment horizontal="center" vertical="center" wrapText="1"/>
      <protection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79" xfId="0" applyFont="1" applyFill="1" applyBorder="1" applyAlignment="1">
      <alignment horizontal="center" vertical="center" wrapText="1"/>
    </xf>
    <xf numFmtId="0" fontId="35" fillId="0" borderId="178" xfId="0" applyFont="1" applyBorder="1" applyAlignment="1">
      <alignment horizontal="center" vertical="center" wrapText="1"/>
    </xf>
    <xf numFmtId="0" fontId="19" fillId="0" borderId="180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78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24" borderId="17" xfId="0" applyFont="1" applyFill="1" applyBorder="1" applyAlignment="1">
      <alignment horizontal="center" wrapText="1"/>
    </xf>
    <xf numFmtId="0" fontId="35" fillId="0" borderId="14" xfId="53" applyFont="1" applyBorder="1" applyAlignment="1">
      <alignment horizontal="center" vertical="center" wrapText="1"/>
      <protection/>
    </xf>
    <xf numFmtId="0" fontId="35" fillId="0" borderId="179" xfId="53" applyFont="1" applyBorder="1" applyAlignment="1">
      <alignment horizontal="center" vertical="center" wrapText="1"/>
      <protection/>
    </xf>
    <xf numFmtId="0" fontId="35" fillId="0" borderId="179" xfId="0" applyFont="1" applyBorder="1" applyAlignment="1">
      <alignment horizontal="center" vertical="center" wrapText="1"/>
    </xf>
    <xf numFmtId="0" fontId="35" fillId="0" borderId="180" xfId="0" applyFont="1" applyBorder="1" applyAlignment="1">
      <alignment horizontal="center" vertical="center" wrapText="1"/>
    </xf>
    <xf numFmtId="0" fontId="35" fillId="24" borderId="176" xfId="0" applyFont="1" applyFill="1" applyBorder="1" applyAlignment="1">
      <alignment horizontal="center" wrapText="1"/>
    </xf>
    <xf numFmtId="0" fontId="19" fillId="0" borderId="18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80" fontId="34" fillId="0" borderId="97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 textRotation="90"/>
      <protection/>
    </xf>
    <xf numFmtId="18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19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80" fontId="19" fillId="0" borderId="74" xfId="0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 applyProtection="1">
      <alignment horizontal="center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/>
      <protection/>
    </xf>
    <xf numFmtId="180" fontId="19" fillId="0" borderId="73" xfId="0" applyNumberFormat="1" applyFont="1" applyFill="1" applyBorder="1" applyAlignment="1" applyProtection="1">
      <alignment horizontal="center" vertical="center" wrapText="1"/>
      <protection/>
    </xf>
    <xf numFmtId="0" fontId="37" fillId="0" borderId="5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 wrapText="1"/>
    </xf>
    <xf numFmtId="180" fontId="19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1" xfId="0" applyFont="1" applyFill="1" applyBorder="1" applyAlignment="1">
      <alignment horizontal="center" vertical="center" textRotation="90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181" fontId="37" fillId="0" borderId="137" xfId="0" applyNumberFormat="1" applyFont="1" applyFill="1" applyBorder="1" applyAlignment="1" applyProtection="1">
      <alignment horizontal="center" vertical="center"/>
      <protection/>
    </xf>
    <xf numFmtId="181" fontId="37" fillId="0" borderId="133" xfId="0" applyNumberFormat="1" applyFont="1" applyFill="1" applyBorder="1" applyAlignment="1" applyProtection="1">
      <alignment horizontal="center" vertical="center"/>
      <protection/>
    </xf>
    <xf numFmtId="0" fontId="37" fillId="0" borderId="137" xfId="0" applyFont="1" applyFill="1" applyBorder="1" applyAlignment="1">
      <alignment horizontal="center" wrapText="1"/>
    </xf>
    <xf numFmtId="0" fontId="37" fillId="0" borderId="134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vertical="center" wrapText="1"/>
    </xf>
    <xf numFmtId="49" fontId="37" fillId="0" borderId="181" xfId="0" applyNumberFormat="1" applyFont="1" applyFill="1" applyBorder="1" applyAlignment="1" applyProtection="1">
      <alignment horizontal="center" vertical="center"/>
      <protection/>
    </xf>
    <xf numFmtId="49" fontId="37" fillId="0" borderId="182" xfId="0" applyNumberFormat="1" applyFont="1" applyFill="1" applyBorder="1" applyAlignment="1" applyProtection="1">
      <alignment horizontal="center" vertical="center"/>
      <protection/>
    </xf>
    <xf numFmtId="0" fontId="45" fillId="0" borderId="144" xfId="0" applyFont="1" applyFill="1" applyBorder="1" applyAlignment="1">
      <alignment horizontal="center" vertical="center" wrapText="1"/>
    </xf>
    <xf numFmtId="0" fontId="45" fillId="0" borderId="145" xfId="0" applyFont="1" applyFill="1" applyBorder="1" applyAlignment="1">
      <alignment horizontal="center" vertical="center" wrapText="1"/>
    </xf>
    <xf numFmtId="0" fontId="45" fillId="0" borderId="183" xfId="0" applyFont="1" applyFill="1" applyBorder="1" applyAlignment="1">
      <alignment horizontal="center" vertical="center" wrapText="1"/>
    </xf>
    <xf numFmtId="0" fontId="45" fillId="0" borderId="184" xfId="0" applyFont="1" applyFill="1" applyBorder="1" applyAlignment="1">
      <alignment horizontal="center" vertical="center" wrapText="1"/>
    </xf>
    <xf numFmtId="0" fontId="34" fillId="0" borderId="144" xfId="0" applyFont="1" applyFill="1" applyBorder="1" applyAlignment="1">
      <alignment horizontal="center" vertical="center" wrapText="1"/>
    </xf>
    <xf numFmtId="0" fontId="34" fillId="0" borderId="145" xfId="0" applyFont="1" applyFill="1" applyBorder="1" applyAlignment="1">
      <alignment horizontal="center" vertical="center" wrapText="1"/>
    </xf>
    <xf numFmtId="0" fontId="34" fillId="0" borderId="184" xfId="0" applyFont="1" applyFill="1" applyBorder="1" applyAlignment="1">
      <alignment horizontal="center" vertical="center" wrapText="1"/>
    </xf>
    <xf numFmtId="181" fontId="45" fillId="0" borderId="144" xfId="0" applyNumberFormat="1" applyFont="1" applyFill="1" applyBorder="1" applyAlignment="1" applyProtection="1">
      <alignment horizontal="center" vertical="center" wrapText="1"/>
      <protection/>
    </xf>
    <xf numFmtId="181" fontId="45" fillId="0" borderId="145" xfId="0" applyNumberFormat="1" applyFont="1" applyFill="1" applyBorder="1" applyAlignment="1" applyProtection="1">
      <alignment horizontal="center" vertical="center" wrapText="1"/>
      <protection/>
    </xf>
    <xf numFmtId="181" fontId="45" fillId="0" borderId="184" xfId="0" applyNumberFormat="1" applyFont="1" applyFill="1" applyBorder="1" applyAlignment="1" applyProtection="1">
      <alignment horizontal="center" vertical="center" wrapText="1"/>
      <protection/>
    </xf>
    <xf numFmtId="49" fontId="45" fillId="0" borderId="144" xfId="0" applyNumberFormat="1" applyFont="1" applyFill="1" applyBorder="1" applyAlignment="1">
      <alignment horizontal="center" vertical="center" wrapText="1"/>
    </xf>
    <xf numFmtId="49" fontId="45" fillId="0" borderId="145" xfId="0" applyNumberFormat="1" applyFont="1" applyFill="1" applyBorder="1" applyAlignment="1">
      <alignment horizontal="center" vertical="center" wrapText="1"/>
    </xf>
    <xf numFmtId="49" fontId="45" fillId="0" borderId="184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34" fillId="0" borderId="181" xfId="0" applyFont="1" applyFill="1" applyBorder="1" applyAlignment="1">
      <alignment horizontal="center" vertical="center" wrapText="1"/>
    </xf>
    <xf numFmtId="0" fontId="34" fillId="0" borderId="183" xfId="0" applyFont="1" applyFill="1" applyBorder="1" applyAlignment="1">
      <alignment horizontal="center" vertical="center" wrapText="1"/>
    </xf>
    <xf numFmtId="0" fontId="34" fillId="0" borderId="182" xfId="0" applyFont="1" applyFill="1" applyBorder="1" applyAlignment="1">
      <alignment horizontal="center"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182" fontId="32" fillId="0" borderId="144" xfId="0" applyNumberFormat="1" applyFont="1" applyFill="1" applyBorder="1" applyAlignment="1">
      <alignment horizontal="center"/>
    </xf>
    <xf numFmtId="182" fontId="32" fillId="0" borderId="145" xfId="0" applyNumberFormat="1" applyFont="1" applyFill="1" applyBorder="1" applyAlignment="1">
      <alignment horizontal="center"/>
    </xf>
    <xf numFmtId="182" fontId="32" fillId="0" borderId="184" xfId="0" applyNumberFormat="1" applyFont="1" applyFill="1" applyBorder="1" applyAlignment="1">
      <alignment horizontal="center"/>
    </xf>
    <xf numFmtId="0" fontId="34" fillId="0" borderId="116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/>
    </xf>
    <xf numFmtId="0" fontId="20" fillId="0" borderId="185" xfId="0" applyFont="1" applyFill="1" applyBorder="1" applyAlignment="1">
      <alignment horizontal="center"/>
    </xf>
    <xf numFmtId="49" fontId="37" fillId="0" borderId="183" xfId="0" applyNumberFormat="1" applyFont="1" applyFill="1" applyBorder="1" applyAlignment="1" applyProtection="1">
      <alignment horizontal="center" vertical="center"/>
      <protection/>
    </xf>
    <xf numFmtId="49" fontId="37" fillId="0" borderId="144" xfId="0" applyNumberFormat="1" applyFont="1" applyFill="1" applyBorder="1" applyAlignment="1" applyProtection="1">
      <alignment horizontal="center" vertical="center"/>
      <protection/>
    </xf>
    <xf numFmtId="49" fontId="37" fillId="0" borderId="184" xfId="0" applyNumberFormat="1" applyFont="1" applyFill="1" applyBorder="1" applyAlignment="1" applyProtection="1">
      <alignment horizontal="center" vertical="center"/>
      <protection/>
    </xf>
    <xf numFmtId="49" fontId="37" fillId="0" borderId="137" xfId="0" applyNumberFormat="1" applyFont="1" applyFill="1" applyBorder="1" applyAlignment="1" applyProtection="1">
      <alignment horizontal="center" vertical="center"/>
      <protection/>
    </xf>
    <xf numFmtId="49" fontId="37" fillId="0" borderId="146" xfId="0" applyNumberFormat="1" applyFont="1" applyFill="1" applyBorder="1" applyAlignment="1" applyProtection="1">
      <alignment horizontal="center" vertical="center"/>
      <protection/>
    </xf>
    <xf numFmtId="180" fontId="35" fillId="25" borderId="21" xfId="0" applyNumberFormat="1" applyFont="1" applyFill="1" applyBorder="1" applyAlignment="1" applyProtection="1">
      <alignment horizontal="center" vertical="center" textRotation="90" wrapText="1"/>
      <protection/>
    </xf>
    <xf numFmtId="0" fontId="60" fillId="25" borderId="144" xfId="0" applyFont="1" applyFill="1" applyBorder="1" applyAlignment="1">
      <alignment horizontal="center" vertical="center" wrapText="1"/>
    </xf>
    <xf numFmtId="0" fontId="60" fillId="25" borderId="145" xfId="0" applyFont="1" applyFill="1" applyBorder="1" applyAlignment="1">
      <alignment horizontal="center" vertical="center" wrapText="1"/>
    </xf>
    <xf numFmtId="0" fontId="60" fillId="25" borderId="183" xfId="0" applyFont="1" applyFill="1" applyBorder="1" applyAlignment="1">
      <alignment horizontal="center" vertical="center" wrapText="1"/>
    </xf>
    <xf numFmtId="0" fontId="60" fillId="25" borderId="146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/>
    </xf>
    <xf numFmtId="0" fontId="31" fillId="25" borderId="22" xfId="0" applyFont="1" applyFill="1" applyBorder="1" applyAlignment="1" applyProtection="1">
      <alignment horizontal="center" vertical="center" wrapText="1"/>
      <protection/>
    </xf>
    <xf numFmtId="0" fontId="60" fillId="0" borderId="144" xfId="0" applyFont="1" applyFill="1" applyBorder="1" applyAlignment="1">
      <alignment horizontal="center" vertical="center" wrapText="1"/>
    </xf>
    <xf numFmtId="0" fontId="60" fillId="0" borderId="145" xfId="0" applyFont="1" applyFill="1" applyBorder="1" applyAlignment="1">
      <alignment horizontal="center" vertical="center" wrapText="1"/>
    </xf>
    <xf numFmtId="0" fontId="60" fillId="0" borderId="183" xfId="0" applyFont="1" applyFill="1" applyBorder="1" applyAlignment="1">
      <alignment horizontal="center" vertical="center" wrapText="1"/>
    </xf>
    <xf numFmtId="0" fontId="60" fillId="0" borderId="146" xfId="0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center" vertical="center" wrapText="1"/>
    </xf>
    <xf numFmtId="180" fontId="35" fillId="25" borderId="73" xfId="0" applyNumberFormat="1" applyFont="1" applyFill="1" applyBorder="1" applyAlignment="1" applyProtection="1">
      <alignment horizontal="center" vertical="center" textRotation="90" wrapText="1"/>
      <protection/>
    </xf>
    <xf numFmtId="180" fontId="35" fillId="25" borderId="0" xfId="0" applyNumberFormat="1" applyFont="1" applyFill="1" applyBorder="1" applyAlignment="1" applyProtection="1">
      <alignment horizontal="center" vertical="center" wrapText="1"/>
      <protection/>
    </xf>
    <xf numFmtId="180" fontId="35" fillId="30" borderId="74" xfId="0" applyNumberFormat="1" applyFont="1" applyFill="1" applyBorder="1" applyAlignment="1" applyProtection="1">
      <alignment horizontal="center" vertical="center"/>
      <protection/>
    </xf>
    <xf numFmtId="180" fontId="35" fillId="25" borderId="74" xfId="0" applyNumberFormat="1" applyFont="1" applyFill="1" applyBorder="1" applyAlignment="1" applyProtection="1">
      <alignment horizontal="center" vertical="center" textRotation="90" wrapText="1"/>
      <protection/>
    </xf>
    <xf numFmtId="0" fontId="35" fillId="25" borderId="21" xfId="0" applyFont="1" applyFill="1" applyBorder="1" applyAlignment="1">
      <alignment horizontal="center" vertical="center" textRotation="90" wrapText="1"/>
    </xf>
    <xf numFmtId="0" fontId="35" fillId="25" borderId="73" xfId="0" applyFont="1" applyFill="1" applyBorder="1" applyAlignment="1">
      <alignment horizontal="center" vertical="center" textRotation="90" wrapText="1"/>
    </xf>
    <xf numFmtId="180" fontId="35" fillId="30" borderId="22" xfId="0" applyNumberFormat="1" applyFont="1" applyFill="1" applyBorder="1" applyAlignment="1" applyProtection="1">
      <alignment horizontal="center" vertical="center"/>
      <protection/>
    </xf>
    <xf numFmtId="180" fontId="31" fillId="25" borderId="97" xfId="0" applyNumberFormat="1" applyFont="1" applyFill="1" applyBorder="1" applyAlignment="1" applyProtection="1">
      <alignment horizontal="center" vertical="center"/>
      <protection/>
    </xf>
    <xf numFmtId="0" fontId="35" fillId="25" borderId="21" xfId="0" applyNumberFormat="1" applyFont="1" applyFill="1" applyBorder="1" applyAlignment="1" applyProtection="1">
      <alignment horizontal="center" vertical="center" textRotation="90"/>
      <protection/>
    </xf>
    <xf numFmtId="180" fontId="35" fillId="25" borderId="21" xfId="0" applyNumberFormat="1" applyFont="1" applyFill="1" applyBorder="1" applyAlignment="1" applyProtection="1">
      <alignment horizontal="center" vertical="center" wrapText="1"/>
      <protection/>
    </xf>
    <xf numFmtId="0" fontId="35" fillId="25" borderId="21" xfId="0" applyNumberFormat="1" applyFont="1" applyFill="1" applyBorder="1" applyAlignment="1" applyProtection="1">
      <alignment horizontal="center" vertical="center" wrapText="1"/>
      <protection/>
    </xf>
    <xf numFmtId="180" fontId="35" fillId="25" borderId="116" xfId="0" applyNumberFormat="1" applyFont="1" applyFill="1" applyBorder="1" applyAlignment="1" applyProtection="1">
      <alignment horizontal="center" vertical="center" textRotation="90" wrapText="1"/>
      <protection/>
    </xf>
    <xf numFmtId="180" fontId="35" fillId="25" borderId="57" xfId="0" applyNumberFormat="1" applyFont="1" applyFill="1" applyBorder="1" applyAlignment="1" applyProtection="1">
      <alignment horizontal="center" vertical="center" textRotation="90" wrapText="1"/>
      <protection/>
    </xf>
    <xf numFmtId="180" fontId="34" fillId="25" borderId="97" xfId="0" applyNumberFormat="1" applyFont="1" applyFill="1" applyBorder="1" applyAlignment="1" applyProtection="1">
      <alignment horizontal="center" vertical="center"/>
      <protection/>
    </xf>
    <xf numFmtId="0" fontId="20" fillId="25" borderId="21" xfId="0" applyNumberFormat="1" applyFont="1" applyFill="1" applyBorder="1" applyAlignment="1" applyProtection="1">
      <alignment horizontal="center" vertical="center" textRotation="90"/>
      <protection/>
    </xf>
    <xf numFmtId="0" fontId="20" fillId="25" borderId="73" xfId="0" applyNumberFormat="1" applyFont="1" applyFill="1" applyBorder="1" applyAlignment="1" applyProtection="1">
      <alignment horizontal="center" vertical="center" textRotation="90"/>
      <protection/>
    </xf>
    <xf numFmtId="180" fontId="20" fillId="30" borderId="21" xfId="0" applyNumberFormat="1" applyFont="1" applyFill="1" applyBorder="1" applyAlignment="1" applyProtection="1">
      <alignment horizontal="center" vertical="center" wrapText="1"/>
      <protection/>
    </xf>
    <xf numFmtId="180" fontId="20" fillId="25" borderId="73" xfId="0" applyNumberFormat="1" applyFont="1" applyFill="1" applyBorder="1" applyAlignment="1" applyProtection="1">
      <alignment horizontal="center" vertical="center" wrapText="1"/>
      <protection/>
    </xf>
    <xf numFmtId="0" fontId="20" fillId="25" borderId="21" xfId="0" applyNumberFormat="1" applyFont="1" applyFill="1" applyBorder="1" applyAlignment="1" applyProtection="1">
      <alignment horizontal="center" vertical="center" wrapText="1"/>
      <protection/>
    </xf>
    <xf numFmtId="180" fontId="20" fillId="25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0" fillId="25" borderId="73" xfId="0" applyNumberFormat="1" applyFont="1" applyFill="1" applyBorder="1" applyAlignment="1" applyProtection="1">
      <alignment horizontal="center" vertical="center" textRotation="90" wrapText="1"/>
      <protection/>
    </xf>
    <xf numFmtId="180" fontId="20" fillId="30" borderId="74" xfId="0" applyNumberFormat="1" applyFont="1" applyFill="1" applyBorder="1" applyAlignment="1" applyProtection="1">
      <alignment horizontal="center" vertical="center" wrapText="1"/>
      <protection/>
    </xf>
    <xf numFmtId="180" fontId="20" fillId="25" borderId="116" xfId="0" applyNumberFormat="1" applyFont="1" applyFill="1" applyBorder="1" applyAlignment="1" applyProtection="1">
      <alignment horizontal="center" vertical="center" textRotation="90" wrapText="1"/>
      <protection/>
    </xf>
    <xf numFmtId="180" fontId="20" fillId="25" borderId="57" xfId="0" applyNumberFormat="1" applyFont="1" applyFill="1" applyBorder="1" applyAlignment="1" applyProtection="1">
      <alignment horizontal="center" vertical="center" textRotation="90" wrapText="1"/>
      <protection/>
    </xf>
    <xf numFmtId="180" fontId="20" fillId="30" borderId="74" xfId="0" applyNumberFormat="1" applyFont="1" applyFill="1" applyBorder="1" applyAlignment="1" applyProtection="1">
      <alignment horizontal="center" vertical="center"/>
      <protection/>
    </xf>
    <xf numFmtId="180" fontId="20" fillId="25" borderId="0" xfId="0" applyNumberFormat="1" applyFont="1" applyFill="1" applyBorder="1" applyAlignment="1" applyProtection="1">
      <alignment horizontal="center" vertical="center" wrapText="1"/>
      <protection/>
    </xf>
    <xf numFmtId="180" fontId="20" fillId="30" borderId="75" xfId="0" applyNumberFormat="1" applyFont="1" applyFill="1" applyBorder="1" applyAlignment="1" applyProtection="1">
      <alignment horizontal="center" vertical="center" wrapText="1"/>
      <protection/>
    </xf>
    <xf numFmtId="180" fontId="20" fillId="25" borderId="74" xfId="0" applyNumberFormat="1" applyFont="1" applyFill="1" applyBorder="1" applyAlignment="1" applyProtection="1">
      <alignment horizontal="center" vertical="center" textRotation="90" wrapText="1"/>
      <protection/>
    </xf>
    <xf numFmtId="180" fontId="20" fillId="25" borderId="75" xfId="0" applyNumberFormat="1" applyFont="1" applyFill="1" applyBorder="1" applyAlignment="1" applyProtection="1">
      <alignment horizontal="center" vertical="center" textRotation="90" wrapText="1"/>
      <protection/>
    </xf>
    <xf numFmtId="0" fontId="20" fillId="25" borderId="21" xfId="0" applyFont="1" applyFill="1" applyBorder="1" applyAlignment="1">
      <alignment horizontal="center" vertical="center" textRotation="90" wrapText="1"/>
    </xf>
    <xf numFmtId="0" fontId="20" fillId="25" borderId="73" xfId="0" applyFont="1" applyFill="1" applyBorder="1" applyAlignment="1">
      <alignment horizontal="center" vertical="center" textRotation="90" wrapText="1"/>
    </xf>
    <xf numFmtId="0" fontId="67" fillId="0" borderId="22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180" fontId="20" fillId="30" borderId="22" xfId="0" applyNumberFormat="1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>
      <alignment horizontal="center"/>
    </xf>
    <xf numFmtId="0" fontId="67" fillId="25" borderId="22" xfId="0" applyFont="1" applyFill="1" applyBorder="1" applyAlignment="1">
      <alignment horizontal="center" vertical="center" wrapText="1"/>
    </xf>
    <xf numFmtId="0" fontId="34" fillId="25" borderId="91" xfId="0" applyFont="1" applyFill="1" applyBorder="1" applyAlignment="1" applyProtection="1">
      <alignment horizontal="center" vertical="center" wrapText="1"/>
      <protection/>
    </xf>
    <xf numFmtId="0" fontId="34" fillId="25" borderId="22" xfId="0" applyFont="1" applyFill="1" applyBorder="1" applyAlignment="1" applyProtection="1">
      <alignment horizontal="center" vertical="center" wrapText="1"/>
      <protection/>
    </xf>
    <xf numFmtId="0" fontId="65" fillId="25" borderId="22" xfId="0" applyFont="1" applyFill="1" applyBorder="1" applyAlignment="1" applyProtection="1">
      <alignment horizontal="center" vertical="center" wrapText="1"/>
      <protection/>
    </xf>
    <xf numFmtId="0" fontId="45" fillId="25" borderId="144" xfId="0" applyFont="1" applyFill="1" applyBorder="1" applyAlignment="1">
      <alignment horizontal="center" vertical="center" wrapText="1"/>
    </xf>
    <xf numFmtId="0" fontId="45" fillId="25" borderId="145" xfId="0" applyFont="1" applyFill="1" applyBorder="1" applyAlignment="1">
      <alignment horizontal="center" vertical="center" wrapText="1"/>
    </xf>
    <xf numFmtId="0" fontId="45" fillId="25" borderId="183" xfId="0" applyFont="1" applyFill="1" applyBorder="1" applyAlignment="1">
      <alignment horizontal="center" vertical="center" wrapText="1"/>
    </xf>
    <xf numFmtId="0" fontId="45" fillId="25" borderId="146" xfId="0" applyFont="1" applyFill="1" applyBorder="1" applyAlignment="1">
      <alignment horizontal="center" vertical="center" wrapText="1"/>
    </xf>
    <xf numFmtId="0" fontId="45" fillId="0" borderId="146" xfId="0" applyFont="1" applyFill="1" applyBorder="1" applyAlignment="1">
      <alignment horizontal="center" vertical="center" wrapText="1"/>
    </xf>
    <xf numFmtId="0" fontId="34" fillId="25" borderId="38" xfId="0" applyFont="1" applyFill="1" applyBorder="1" applyAlignment="1" applyProtection="1">
      <alignment horizontal="center" vertical="center" wrapText="1"/>
      <protection/>
    </xf>
    <xf numFmtId="180" fontId="20" fillId="30" borderId="21" xfId="0" applyNumberFormat="1" applyFont="1" applyFill="1" applyBorder="1" applyAlignment="1" applyProtection="1">
      <alignment horizontal="center" vertical="center"/>
      <protection/>
    </xf>
    <xf numFmtId="180" fontId="20" fillId="30" borderId="73" xfId="0" applyNumberFormat="1" applyFont="1" applyFill="1" applyBorder="1" applyAlignment="1" applyProtection="1">
      <alignment horizontal="center" vertical="center" wrapText="1"/>
      <protection/>
    </xf>
    <xf numFmtId="180" fontId="19" fillId="25" borderId="74" xfId="0" applyNumberFormat="1" applyFont="1" applyFill="1" applyBorder="1" applyAlignment="1" applyProtection="1">
      <alignment horizontal="center" vertical="center" textRotation="90" wrapText="1"/>
      <protection/>
    </xf>
    <xf numFmtId="0" fontId="19" fillId="25" borderId="21" xfId="0" applyFont="1" applyFill="1" applyBorder="1" applyAlignment="1">
      <alignment horizontal="center" vertical="center" textRotation="90" wrapText="1"/>
    </xf>
    <xf numFmtId="180" fontId="19" fillId="25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25" borderId="21" xfId="0" applyNumberFormat="1" applyFont="1" applyFill="1" applyBorder="1" applyAlignment="1" applyProtection="1">
      <alignment horizontal="center" vertical="center" textRotation="90"/>
      <protection/>
    </xf>
    <xf numFmtId="180" fontId="19" fillId="25" borderId="21" xfId="0" applyNumberFormat="1" applyFont="1" applyFill="1" applyBorder="1" applyAlignment="1" applyProtection="1">
      <alignment horizontal="center" vertical="center" wrapText="1"/>
      <protection/>
    </xf>
    <xf numFmtId="0" fontId="19" fillId="25" borderId="21" xfId="0" applyNumberFormat="1" applyFont="1" applyFill="1" applyBorder="1" applyAlignment="1" applyProtection="1">
      <alignment horizontal="center" vertical="center" wrapText="1"/>
      <protection/>
    </xf>
    <xf numFmtId="180" fontId="19" fillId="25" borderId="116" xfId="0" applyNumberFormat="1" applyFont="1" applyFill="1" applyBorder="1" applyAlignment="1" applyProtection="1">
      <alignment horizontal="center" vertical="center" textRotation="90" wrapText="1"/>
      <protection/>
    </xf>
    <xf numFmtId="180" fontId="19" fillId="25" borderId="74" xfId="0" applyNumberFormat="1" applyFont="1" applyFill="1" applyBorder="1" applyAlignment="1" applyProtection="1">
      <alignment horizontal="center" vertical="center"/>
      <protection/>
    </xf>
    <xf numFmtId="0" fontId="34" fillId="25" borderId="21" xfId="0" applyFont="1" applyFill="1" applyBorder="1" applyAlignment="1">
      <alignment horizontal="center" vertical="center" wrapText="1"/>
    </xf>
    <xf numFmtId="180" fontId="19" fillId="27" borderId="21" xfId="0" applyNumberFormat="1" applyFont="1" applyFill="1" applyBorder="1" applyAlignment="1" applyProtection="1">
      <alignment horizontal="center" vertical="center"/>
      <protection/>
    </xf>
    <xf numFmtId="0" fontId="19" fillId="25" borderId="21" xfId="0" applyFont="1" applyFill="1" applyBorder="1" applyAlignment="1">
      <alignment horizontal="center" vertical="center" wrapText="1"/>
    </xf>
    <xf numFmtId="180" fontId="19" fillId="25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tabSelected="1" view="pageBreakPreview" zoomScale="64" zoomScaleNormal="75" zoomScaleSheetLayoutView="64" zoomScalePageLayoutView="0" workbookViewId="0" topLeftCell="A4">
      <selection activeCell="P10" sqref="P10:AK10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933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4" t="s">
        <v>0</v>
      </c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5"/>
      <c r="AP1" s="935"/>
      <c r="AQ1" s="935"/>
      <c r="AR1" s="935"/>
      <c r="AS1" s="935"/>
      <c r="AT1" s="935"/>
      <c r="AU1" s="935"/>
      <c r="AV1" s="935"/>
      <c r="AW1" s="935"/>
      <c r="AX1" s="935"/>
      <c r="AY1" s="935"/>
      <c r="AZ1" s="935"/>
      <c r="BA1" s="935"/>
    </row>
    <row r="2" spans="1:53" ht="24" customHeight="1">
      <c r="A2" s="936" t="s">
        <v>193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935"/>
      <c r="AP2" s="935"/>
      <c r="AQ2" s="935"/>
      <c r="AR2" s="935"/>
      <c r="AS2" s="935"/>
      <c r="AT2" s="935"/>
      <c r="AU2" s="935"/>
      <c r="AV2" s="935"/>
      <c r="AW2" s="935"/>
      <c r="AX2" s="935"/>
      <c r="AY2" s="935"/>
      <c r="AZ2" s="935"/>
      <c r="BA2" s="935"/>
    </row>
    <row r="3" spans="1:53" ht="30.75">
      <c r="A3" s="936" t="s">
        <v>194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7" t="s">
        <v>1</v>
      </c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  <c r="AM3" s="937"/>
      <c r="AN3" s="937"/>
      <c r="AO3" s="935"/>
      <c r="AP3" s="935"/>
      <c r="AQ3" s="935"/>
      <c r="AR3" s="935"/>
      <c r="AS3" s="935"/>
      <c r="AT3" s="935"/>
      <c r="AU3" s="935"/>
      <c r="AV3" s="935"/>
      <c r="AW3" s="935"/>
      <c r="AX3" s="935"/>
      <c r="AY3" s="935"/>
      <c r="AZ3" s="935"/>
      <c r="BA3" s="935"/>
    </row>
    <row r="4" spans="1:53" ht="29.25" customHeight="1">
      <c r="A4" s="936" t="s">
        <v>212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941" t="s">
        <v>197</v>
      </c>
      <c r="AO4" s="941"/>
      <c r="AP4" s="941"/>
      <c r="AQ4" s="941"/>
      <c r="AR4" s="941"/>
      <c r="AS4" s="941"/>
      <c r="AT4" s="941"/>
      <c r="AU4" s="941"/>
      <c r="AV4" s="941"/>
      <c r="AW4" s="941"/>
      <c r="AX4" s="941"/>
      <c r="AY4" s="941"/>
      <c r="AZ4" s="941"/>
      <c r="BA4" s="941"/>
    </row>
    <row r="5" spans="1:53" ht="29.25" customHeight="1">
      <c r="A5" s="938" t="s">
        <v>209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941"/>
      <c r="AO5" s="941"/>
      <c r="AP5" s="941"/>
      <c r="AQ5" s="941"/>
      <c r="AR5" s="941"/>
      <c r="AS5" s="941"/>
      <c r="AT5" s="941"/>
      <c r="AU5" s="941"/>
      <c r="AV5" s="941"/>
      <c r="AW5" s="941"/>
      <c r="AX5" s="941"/>
      <c r="AY5" s="941"/>
      <c r="AZ5" s="941"/>
      <c r="BA5" s="941"/>
    </row>
    <row r="6" spans="1:53" ht="30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941"/>
      <c r="AO6" s="941"/>
      <c r="AP6" s="941"/>
      <c r="AQ6" s="941"/>
      <c r="AR6" s="941"/>
      <c r="AS6" s="941"/>
      <c r="AT6" s="941"/>
      <c r="AU6" s="941"/>
      <c r="AV6" s="941"/>
      <c r="AW6" s="941"/>
      <c r="AX6" s="941"/>
      <c r="AY6" s="941"/>
      <c r="AZ6" s="941"/>
      <c r="BA6" s="941"/>
    </row>
    <row r="7" spans="1:53" s="6" customFormat="1" ht="24.75" customHeight="1">
      <c r="A7" s="936" t="s">
        <v>195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941"/>
      <c r="AO7" s="941"/>
      <c r="AP7" s="941"/>
      <c r="AQ7" s="941"/>
      <c r="AR7" s="941"/>
      <c r="AS7" s="941"/>
      <c r="AT7" s="941"/>
      <c r="AU7" s="941"/>
      <c r="AV7" s="941"/>
      <c r="AW7" s="941"/>
      <c r="AX7" s="941"/>
      <c r="AY7" s="941"/>
      <c r="AZ7" s="941"/>
      <c r="BA7" s="941"/>
    </row>
    <row r="8" spans="1:53" s="6" customFormat="1" ht="44.25" customHeight="1">
      <c r="A8" s="936" t="s">
        <v>196</v>
      </c>
      <c r="B8" s="936"/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42" t="s">
        <v>2</v>
      </c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41"/>
      <c r="AO8" s="941"/>
      <c r="AP8" s="941"/>
      <c r="AQ8" s="941"/>
      <c r="AR8" s="941"/>
      <c r="AS8" s="941"/>
      <c r="AT8" s="941"/>
      <c r="AU8" s="941"/>
      <c r="AV8" s="941"/>
      <c r="AW8" s="941"/>
      <c r="AX8" s="941"/>
      <c r="AY8" s="941"/>
      <c r="AZ8" s="941"/>
      <c r="BA8" s="941"/>
    </row>
    <row r="9" spans="16:53" s="6" customFormat="1" ht="30" customHeight="1">
      <c r="P9" s="932" t="s">
        <v>230</v>
      </c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2"/>
      <c r="AC9" s="932"/>
      <c r="AD9" s="932"/>
      <c r="AE9" s="932"/>
      <c r="AF9" s="932"/>
      <c r="AG9" s="932"/>
      <c r="AH9" s="932"/>
      <c r="AI9" s="932"/>
      <c r="AJ9" s="932"/>
      <c r="AK9" s="932"/>
      <c r="AL9" s="932"/>
      <c r="AM9" s="932"/>
      <c r="AN9" s="939" t="s">
        <v>192</v>
      </c>
      <c r="AO9" s="939"/>
      <c r="AP9" s="939"/>
      <c r="AQ9" s="939"/>
      <c r="AR9" s="939"/>
      <c r="AS9" s="939"/>
      <c r="AT9" s="939"/>
      <c r="AU9" s="939"/>
      <c r="AV9" s="939"/>
      <c r="AW9" s="939"/>
      <c r="AX9" s="939"/>
      <c r="AY9" s="939"/>
      <c r="AZ9" s="939"/>
      <c r="BA9" s="939"/>
    </row>
    <row r="10" spans="16:53" s="6" customFormat="1" ht="24" customHeight="1">
      <c r="P10" s="932" t="s">
        <v>3</v>
      </c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2"/>
      <c r="AK10" s="932"/>
      <c r="AL10" s="4"/>
      <c r="AM10" s="4"/>
      <c r="AN10" s="940" t="s">
        <v>4</v>
      </c>
      <c r="AO10" s="940"/>
      <c r="AP10" s="940"/>
      <c r="AQ10" s="940"/>
      <c r="AR10" s="940"/>
      <c r="AS10" s="940"/>
      <c r="AT10" s="940"/>
      <c r="AU10" s="940"/>
      <c r="AV10" s="940"/>
      <c r="AW10" s="940"/>
      <c r="AX10" s="940"/>
      <c r="AY10" s="940"/>
      <c r="AZ10" s="940"/>
      <c r="BA10" s="940"/>
    </row>
    <row r="11" spans="16:53" s="6" customFormat="1" ht="28.5" customHeight="1">
      <c r="P11" s="932" t="s">
        <v>5</v>
      </c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2"/>
      <c r="AK11" s="4"/>
      <c r="AL11" s="4"/>
      <c r="AM11" s="4"/>
      <c r="AN11" s="940"/>
      <c r="AO11" s="940"/>
      <c r="AP11" s="940"/>
      <c r="AQ11" s="940"/>
      <c r="AR11" s="940"/>
      <c r="AS11" s="940"/>
      <c r="AT11" s="940"/>
      <c r="AU11" s="940"/>
      <c r="AV11" s="940"/>
      <c r="AW11" s="940"/>
      <c r="AX11" s="940"/>
      <c r="AY11" s="940"/>
      <c r="AZ11" s="940"/>
      <c r="BA11" s="940"/>
    </row>
    <row r="12" spans="16:53" s="6" customFormat="1" ht="53.25" customHeight="1">
      <c r="P12" s="932" t="s">
        <v>188</v>
      </c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932"/>
      <c r="AC12" s="932"/>
      <c r="AD12" s="932"/>
      <c r="AE12" s="932"/>
      <c r="AF12" s="932"/>
      <c r="AG12" s="932"/>
      <c r="AH12" s="932"/>
      <c r="AI12" s="932"/>
      <c r="AJ12" s="932"/>
      <c r="AK12" s="932"/>
      <c r="AL12" s="932"/>
      <c r="AM12" s="932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7:53" s="6" customFormat="1" ht="49.5" customHeight="1">
      <c r="Q13" s="8"/>
      <c r="R13" s="8"/>
      <c r="S13" s="8"/>
      <c r="T13" s="949" t="s">
        <v>189</v>
      </c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49"/>
      <c r="AH13" s="949"/>
      <c r="AI13" s="949"/>
      <c r="AJ13" s="949"/>
      <c r="AK13" s="949"/>
      <c r="AL13" s="949"/>
      <c r="AM13" s="94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6:53" s="6" customFormat="1" ht="52.5" customHeight="1">
      <c r="P14" s="9"/>
      <c r="Q14" s="9"/>
      <c r="R14" s="9"/>
      <c r="S14" s="9"/>
      <c r="T14" s="950" t="s">
        <v>6</v>
      </c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950"/>
      <c r="AN14" s="9"/>
      <c r="AO14" s="943"/>
      <c r="AP14" s="943"/>
      <c r="AQ14" s="943"/>
      <c r="AR14" s="943"/>
      <c r="AS14" s="943"/>
      <c r="AT14" s="943"/>
      <c r="AU14" s="943"/>
      <c r="AV14" s="943"/>
      <c r="AW14" s="943"/>
      <c r="AX14" s="943"/>
      <c r="AY14" s="943"/>
      <c r="AZ14" s="943"/>
      <c r="BA14" s="943"/>
    </row>
    <row r="15" spans="16:53" s="6" customFormat="1" ht="21.75" customHeight="1">
      <c r="P15" s="944" t="s">
        <v>7</v>
      </c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4"/>
      <c r="AF15" s="944"/>
      <c r="AG15" s="944"/>
      <c r="AH15" s="944"/>
      <c r="AI15" s="944"/>
      <c r="AJ15" s="944"/>
      <c r="AK15" s="944"/>
      <c r="AL15" s="944"/>
      <c r="AM15" s="94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41:53" s="6" customFormat="1" ht="6" customHeight="1"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8" spans="1:53" ht="25.5" customHeight="1">
      <c r="A18" s="946" t="s">
        <v>8</v>
      </c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  <c r="AX18" s="946"/>
      <c r="AY18" s="946"/>
      <c r="AZ18" s="946"/>
      <c r="BA18" s="946"/>
    </row>
    <row r="19" spans="1:53" ht="15.75">
      <c r="A19" s="947" t="s">
        <v>9</v>
      </c>
      <c r="B19" s="945" t="s">
        <v>10</v>
      </c>
      <c r="C19" s="945"/>
      <c r="D19" s="945"/>
      <c r="E19" s="945"/>
      <c r="F19" s="945" t="s">
        <v>11</v>
      </c>
      <c r="G19" s="945"/>
      <c r="H19" s="945"/>
      <c r="I19" s="945"/>
      <c r="J19" s="945" t="s">
        <v>12</v>
      </c>
      <c r="K19" s="945"/>
      <c r="L19" s="945"/>
      <c r="M19" s="945"/>
      <c r="N19" s="945" t="s">
        <v>13</v>
      </c>
      <c r="O19" s="945"/>
      <c r="P19" s="945"/>
      <c r="Q19" s="945"/>
      <c r="R19" s="945"/>
      <c r="S19" s="945" t="s">
        <v>14</v>
      </c>
      <c r="T19" s="945"/>
      <c r="U19" s="945"/>
      <c r="V19" s="945"/>
      <c r="W19" s="945"/>
      <c r="X19" s="945" t="s">
        <v>15</v>
      </c>
      <c r="Y19" s="945"/>
      <c r="Z19" s="945"/>
      <c r="AA19" s="945"/>
      <c r="AB19" s="945" t="s">
        <v>16</v>
      </c>
      <c r="AC19" s="945"/>
      <c r="AD19" s="945"/>
      <c r="AE19" s="945"/>
      <c r="AF19" s="945" t="s">
        <v>17</v>
      </c>
      <c r="AG19" s="945"/>
      <c r="AH19" s="945"/>
      <c r="AI19" s="945"/>
      <c r="AJ19" s="945" t="s">
        <v>18</v>
      </c>
      <c r="AK19" s="945"/>
      <c r="AL19" s="945"/>
      <c r="AM19" s="945"/>
      <c r="AN19" s="945"/>
      <c r="AO19" s="945" t="s">
        <v>19</v>
      </c>
      <c r="AP19" s="945"/>
      <c r="AQ19" s="945"/>
      <c r="AR19" s="945"/>
      <c r="AS19" s="945" t="s">
        <v>20</v>
      </c>
      <c r="AT19" s="945"/>
      <c r="AU19" s="945"/>
      <c r="AV19" s="945"/>
      <c r="AW19" s="953" t="s">
        <v>21</v>
      </c>
      <c r="AX19" s="953"/>
      <c r="AY19" s="953"/>
      <c r="AZ19" s="953"/>
      <c r="BA19" s="953"/>
    </row>
    <row r="20" spans="1:53" ht="24" customHeight="1">
      <c r="A20" s="947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11">
        <v>10</v>
      </c>
      <c r="L20" s="11">
        <v>11</v>
      </c>
      <c r="M20" s="11">
        <v>12</v>
      </c>
      <c r="N20" s="11">
        <v>13</v>
      </c>
      <c r="O20" s="11">
        <v>14</v>
      </c>
      <c r="P20" s="11">
        <v>15</v>
      </c>
      <c r="Q20" s="11">
        <v>16</v>
      </c>
      <c r="R20" s="11">
        <v>17</v>
      </c>
      <c r="S20" s="11">
        <v>18</v>
      </c>
      <c r="T20" s="11">
        <v>19</v>
      </c>
      <c r="U20" s="11">
        <v>20</v>
      </c>
      <c r="V20" s="11">
        <v>21</v>
      </c>
      <c r="W20" s="11">
        <v>22</v>
      </c>
      <c r="X20" s="11">
        <v>23</v>
      </c>
      <c r="Y20" s="11">
        <v>24</v>
      </c>
      <c r="Z20" s="11">
        <v>25</v>
      </c>
      <c r="AA20" s="11">
        <v>26</v>
      </c>
      <c r="AB20" s="11">
        <v>27</v>
      </c>
      <c r="AC20" s="11">
        <v>28</v>
      </c>
      <c r="AD20" s="11">
        <v>29</v>
      </c>
      <c r="AE20" s="11">
        <v>30</v>
      </c>
      <c r="AF20" s="11">
        <v>31</v>
      </c>
      <c r="AG20" s="11">
        <v>32</v>
      </c>
      <c r="AH20" s="11">
        <v>33</v>
      </c>
      <c r="AI20" s="11">
        <v>34</v>
      </c>
      <c r="AJ20" s="11">
        <v>35</v>
      </c>
      <c r="AK20" s="11">
        <v>36</v>
      </c>
      <c r="AL20" s="11">
        <v>37</v>
      </c>
      <c r="AM20" s="11">
        <v>38</v>
      </c>
      <c r="AN20" s="11">
        <v>39</v>
      </c>
      <c r="AO20" s="11">
        <v>40</v>
      </c>
      <c r="AP20" s="11">
        <v>41</v>
      </c>
      <c r="AQ20" s="11">
        <v>42</v>
      </c>
      <c r="AR20" s="11">
        <v>43</v>
      </c>
      <c r="AS20" s="11">
        <v>44</v>
      </c>
      <c r="AT20" s="11">
        <v>45</v>
      </c>
      <c r="AU20" s="11">
        <v>46</v>
      </c>
      <c r="AV20" s="11">
        <v>47</v>
      </c>
      <c r="AW20" s="11">
        <v>48</v>
      </c>
      <c r="AX20" s="11">
        <v>49</v>
      </c>
      <c r="AY20" s="11">
        <v>50</v>
      </c>
      <c r="AZ20" s="11">
        <v>51</v>
      </c>
      <c r="BA20" s="12">
        <v>52</v>
      </c>
    </row>
    <row r="21" spans="1:53" ht="20.25" customHeight="1">
      <c r="A21" s="13">
        <v>1</v>
      </c>
      <c r="B21" s="77" t="s">
        <v>22</v>
      </c>
      <c r="C21" s="77" t="s">
        <v>22</v>
      </c>
      <c r="D21" s="77" t="s">
        <v>22</v>
      </c>
      <c r="E21" s="77" t="s">
        <v>22</v>
      </c>
      <c r="F21" s="77" t="s">
        <v>22</v>
      </c>
      <c r="G21" s="77" t="s">
        <v>22</v>
      </c>
      <c r="H21" s="77" t="s">
        <v>22</v>
      </c>
      <c r="I21" s="77" t="s">
        <v>22</v>
      </c>
      <c r="J21" s="77" t="s">
        <v>22</v>
      </c>
      <c r="K21" s="77" t="s">
        <v>22</v>
      </c>
      <c r="L21" s="77" t="s">
        <v>22</v>
      </c>
      <c r="M21" s="77" t="s">
        <v>22</v>
      </c>
      <c r="N21" s="77" t="s">
        <v>22</v>
      </c>
      <c r="O21" s="77" t="s">
        <v>22</v>
      </c>
      <c r="P21" s="77" t="s">
        <v>22</v>
      </c>
      <c r="Q21" s="77" t="s">
        <v>23</v>
      </c>
      <c r="R21" s="77" t="s">
        <v>23</v>
      </c>
      <c r="S21" s="77" t="s">
        <v>204</v>
      </c>
      <c r="T21" s="77" t="s">
        <v>22</v>
      </c>
      <c r="U21" s="77" t="s">
        <v>22</v>
      </c>
      <c r="V21" s="77" t="s">
        <v>22</v>
      </c>
      <c r="W21" s="77" t="s">
        <v>22</v>
      </c>
      <c r="X21" s="77" t="s">
        <v>22</v>
      </c>
      <c r="Y21" s="77" t="s">
        <v>22</v>
      </c>
      <c r="Z21" s="77" t="s">
        <v>22</v>
      </c>
      <c r="AA21" s="77" t="s">
        <v>22</v>
      </c>
      <c r="AB21" s="77" t="s">
        <v>22</v>
      </c>
      <c r="AC21" s="77" t="s">
        <v>205</v>
      </c>
      <c r="AD21" s="77" t="s">
        <v>204</v>
      </c>
      <c r="AE21" s="77" t="s">
        <v>204</v>
      </c>
      <c r="AF21" s="77" t="s">
        <v>22</v>
      </c>
      <c r="AG21" s="77" t="s">
        <v>22</v>
      </c>
      <c r="AH21" s="77" t="s">
        <v>22</v>
      </c>
      <c r="AI21" s="77" t="s">
        <v>22</v>
      </c>
      <c r="AJ21" s="77" t="s">
        <v>22</v>
      </c>
      <c r="AK21" s="77" t="s">
        <v>22</v>
      </c>
      <c r="AL21" s="77" t="s">
        <v>22</v>
      </c>
      <c r="AM21" s="77" t="s">
        <v>22</v>
      </c>
      <c r="AN21" s="77" t="s">
        <v>22</v>
      </c>
      <c r="AO21" s="77" t="s">
        <v>22</v>
      </c>
      <c r="AP21" s="77" t="s">
        <v>23</v>
      </c>
      <c r="AQ21" s="77" t="s">
        <v>23</v>
      </c>
      <c r="AR21" s="78" t="s">
        <v>23</v>
      </c>
      <c r="AS21" s="77" t="s">
        <v>24</v>
      </c>
      <c r="AT21" s="77" t="s">
        <v>24</v>
      </c>
      <c r="AU21" s="77" t="s">
        <v>24</v>
      </c>
      <c r="AV21" s="77" t="s">
        <v>24</v>
      </c>
      <c r="AW21" s="77" t="s">
        <v>24</v>
      </c>
      <c r="AX21" s="77" t="s">
        <v>24</v>
      </c>
      <c r="AY21" s="77" t="s">
        <v>24</v>
      </c>
      <c r="AZ21" s="77" t="s">
        <v>24</v>
      </c>
      <c r="BA21" s="79" t="s">
        <v>24</v>
      </c>
    </row>
    <row r="22" spans="1:53" ht="21" customHeight="1" thickBot="1">
      <c r="A22" s="14">
        <v>2</v>
      </c>
      <c r="B22" s="77" t="s">
        <v>25</v>
      </c>
      <c r="C22" s="77" t="s">
        <v>25</v>
      </c>
      <c r="D22" s="77" t="s">
        <v>25</v>
      </c>
      <c r="E22" s="77" t="s">
        <v>25</v>
      </c>
      <c r="F22" s="77" t="s">
        <v>26</v>
      </c>
      <c r="G22" s="77" t="s">
        <v>26</v>
      </c>
      <c r="H22" s="77" t="s">
        <v>26</v>
      </c>
      <c r="I22" s="77" t="s">
        <v>26</v>
      </c>
      <c r="J22" s="77" t="s">
        <v>26</v>
      </c>
      <c r="K22" s="77" t="s">
        <v>26</v>
      </c>
      <c r="L22" s="77" t="s">
        <v>26</v>
      </c>
      <c r="M22" s="77" t="s">
        <v>26</v>
      </c>
      <c r="N22" s="77" t="s">
        <v>26</v>
      </c>
      <c r="O22" s="77" t="s">
        <v>26</v>
      </c>
      <c r="P22" s="77" t="s">
        <v>26</v>
      </c>
      <c r="Q22" s="190" t="s">
        <v>26</v>
      </c>
      <c r="R22" s="190" t="s">
        <v>218</v>
      </c>
      <c r="S22" s="15"/>
      <c r="T22" s="64"/>
      <c r="U22" s="65"/>
      <c r="V22" s="16"/>
      <c r="W22" s="16"/>
      <c r="X22" s="16"/>
      <c r="Y22" s="16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8"/>
    </row>
    <row r="23" spans="1:52" ht="20.25" customHeight="1">
      <c r="A23" s="954" t="s">
        <v>219</v>
      </c>
      <c r="B23" s="954"/>
      <c r="C23" s="954"/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954"/>
      <c r="AR23" s="954"/>
      <c r="AS23" s="954"/>
      <c r="AT23" s="954"/>
      <c r="AU23" s="954"/>
      <c r="AV23" s="19"/>
      <c r="AW23" s="19"/>
      <c r="AX23" s="19"/>
      <c r="AY23" s="19"/>
      <c r="AZ23" s="19"/>
    </row>
    <row r="24" spans="1:52" ht="15.75">
      <c r="A24" s="20"/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9"/>
      <c r="AW24" s="19"/>
      <c r="AX24" s="19"/>
      <c r="AY24" s="19"/>
      <c r="AZ24" s="19"/>
    </row>
    <row r="25" spans="1:53" ht="23.25">
      <c r="A25" s="22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AX25" s="24"/>
      <c r="AY25" s="24"/>
      <c r="AZ25" s="24"/>
      <c r="BA25" s="25"/>
    </row>
    <row r="26" spans="1:53" ht="12.75" customHeight="1">
      <c r="A26" s="955" t="s">
        <v>9</v>
      </c>
      <c r="B26" s="955"/>
      <c r="C26" s="956" t="s">
        <v>28</v>
      </c>
      <c r="D26" s="956"/>
      <c r="E26" s="956"/>
      <c r="F26" s="956"/>
      <c r="G26" s="948" t="s">
        <v>220</v>
      </c>
      <c r="H26" s="948"/>
      <c r="I26" s="948"/>
      <c r="J26" s="948" t="s">
        <v>29</v>
      </c>
      <c r="K26" s="948"/>
      <c r="L26" s="948"/>
      <c r="M26" s="948"/>
      <c r="N26" s="948" t="s">
        <v>30</v>
      </c>
      <c r="O26" s="948"/>
      <c r="P26" s="948"/>
      <c r="Q26" s="948" t="s">
        <v>31</v>
      </c>
      <c r="R26" s="948"/>
      <c r="S26" s="948"/>
      <c r="T26" s="948" t="s">
        <v>32</v>
      </c>
      <c r="U26" s="948"/>
      <c r="V26" s="948"/>
      <c r="W26" s="961" t="s">
        <v>33</v>
      </c>
      <c r="X26" s="961"/>
      <c r="Y26" s="961"/>
      <c r="Z26" s="26"/>
      <c r="AA26" s="962" t="s">
        <v>34</v>
      </c>
      <c r="AB26" s="962"/>
      <c r="AC26" s="962"/>
      <c r="AD26" s="962"/>
      <c r="AE26" s="962"/>
      <c r="AF26" s="948" t="s">
        <v>203</v>
      </c>
      <c r="AG26" s="948"/>
      <c r="AH26" s="948"/>
      <c r="AI26" s="961" t="s">
        <v>35</v>
      </c>
      <c r="AJ26" s="961"/>
      <c r="AK26" s="961"/>
      <c r="AL26" s="27"/>
      <c r="AM26" s="963" t="s">
        <v>36</v>
      </c>
      <c r="AN26" s="963"/>
      <c r="AO26" s="963"/>
      <c r="AP26" s="959" t="s">
        <v>37</v>
      </c>
      <c r="AQ26" s="959"/>
      <c r="AR26" s="959"/>
      <c r="AS26" s="959"/>
      <c r="AT26" s="959"/>
      <c r="AU26" s="959"/>
      <c r="AV26" s="959"/>
      <c r="AW26" s="959"/>
      <c r="AX26" s="961" t="s">
        <v>203</v>
      </c>
      <c r="AY26" s="961"/>
      <c r="AZ26" s="961"/>
      <c r="BA26" s="961"/>
    </row>
    <row r="27" spans="1:53" ht="15.75">
      <c r="A27" s="955"/>
      <c r="B27" s="955"/>
      <c r="C27" s="956"/>
      <c r="D27" s="956"/>
      <c r="E27" s="956"/>
      <c r="F27" s="956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61"/>
      <c r="X27" s="961"/>
      <c r="Y27" s="961"/>
      <c r="Z27" s="26"/>
      <c r="AA27" s="962"/>
      <c r="AB27" s="962"/>
      <c r="AC27" s="962"/>
      <c r="AD27" s="962"/>
      <c r="AE27" s="962"/>
      <c r="AF27" s="948"/>
      <c r="AG27" s="948"/>
      <c r="AH27" s="948"/>
      <c r="AI27" s="961"/>
      <c r="AJ27" s="961"/>
      <c r="AK27" s="961"/>
      <c r="AL27" s="28"/>
      <c r="AM27" s="963"/>
      <c r="AN27" s="963"/>
      <c r="AO27" s="963"/>
      <c r="AP27" s="959"/>
      <c r="AQ27" s="959"/>
      <c r="AR27" s="959"/>
      <c r="AS27" s="959"/>
      <c r="AT27" s="959"/>
      <c r="AU27" s="959"/>
      <c r="AV27" s="959"/>
      <c r="AW27" s="959"/>
      <c r="AX27" s="961"/>
      <c r="AY27" s="961"/>
      <c r="AZ27" s="961"/>
      <c r="BA27" s="961"/>
    </row>
    <row r="28" spans="1:53" ht="48.75" customHeight="1">
      <c r="A28" s="955"/>
      <c r="B28" s="955"/>
      <c r="C28" s="956"/>
      <c r="D28" s="956"/>
      <c r="E28" s="956"/>
      <c r="F28" s="956"/>
      <c r="G28" s="948"/>
      <c r="H28" s="948"/>
      <c r="I28" s="948"/>
      <c r="J28" s="948"/>
      <c r="K28" s="948"/>
      <c r="L28" s="948"/>
      <c r="M28" s="948"/>
      <c r="N28" s="948"/>
      <c r="O28" s="948"/>
      <c r="P28" s="948"/>
      <c r="Q28" s="948"/>
      <c r="R28" s="948"/>
      <c r="S28" s="948"/>
      <c r="T28" s="948"/>
      <c r="U28" s="948"/>
      <c r="V28" s="948"/>
      <c r="W28" s="961"/>
      <c r="X28" s="961"/>
      <c r="Y28" s="961"/>
      <c r="Z28" s="26"/>
      <c r="AA28" s="962"/>
      <c r="AB28" s="962"/>
      <c r="AC28" s="962"/>
      <c r="AD28" s="962"/>
      <c r="AE28" s="962"/>
      <c r="AF28" s="948"/>
      <c r="AG28" s="948"/>
      <c r="AH28" s="948"/>
      <c r="AI28" s="961"/>
      <c r="AJ28" s="961"/>
      <c r="AK28" s="961"/>
      <c r="AL28" s="28"/>
      <c r="AM28" s="963"/>
      <c r="AN28" s="963"/>
      <c r="AO28" s="963"/>
      <c r="AP28" s="959"/>
      <c r="AQ28" s="959"/>
      <c r="AR28" s="959"/>
      <c r="AS28" s="959"/>
      <c r="AT28" s="959"/>
      <c r="AU28" s="959"/>
      <c r="AV28" s="959"/>
      <c r="AW28" s="959"/>
      <c r="AX28" s="961"/>
      <c r="AY28" s="961"/>
      <c r="AZ28" s="961"/>
      <c r="BA28" s="961"/>
    </row>
    <row r="29" spans="1:53" ht="20.25" customHeight="1">
      <c r="A29" s="969">
        <v>1</v>
      </c>
      <c r="B29" s="969"/>
      <c r="C29" s="951">
        <v>34</v>
      </c>
      <c r="D29" s="951"/>
      <c r="E29" s="951"/>
      <c r="F29" s="951"/>
      <c r="G29" s="958">
        <v>6</v>
      </c>
      <c r="H29" s="958"/>
      <c r="I29" s="958"/>
      <c r="J29" s="958"/>
      <c r="K29" s="958"/>
      <c r="L29" s="958"/>
      <c r="M29" s="958"/>
      <c r="N29" s="958"/>
      <c r="O29" s="958"/>
      <c r="P29" s="958"/>
      <c r="Q29" s="957"/>
      <c r="R29" s="957"/>
      <c r="S29" s="957"/>
      <c r="T29" s="958">
        <v>12</v>
      </c>
      <c r="U29" s="958"/>
      <c r="V29" s="958"/>
      <c r="W29" s="960">
        <v>52</v>
      </c>
      <c r="X29" s="960"/>
      <c r="Y29" s="960"/>
      <c r="Z29" s="26"/>
      <c r="AA29" s="964" t="s">
        <v>38</v>
      </c>
      <c r="AB29" s="964"/>
      <c r="AC29" s="964"/>
      <c r="AD29" s="964"/>
      <c r="AE29" s="964"/>
      <c r="AF29" s="951">
        <v>3</v>
      </c>
      <c r="AG29" s="951"/>
      <c r="AH29" s="951"/>
      <c r="AI29" s="952">
        <v>4</v>
      </c>
      <c r="AJ29" s="952"/>
      <c r="AK29" s="952"/>
      <c r="AL29" s="28"/>
      <c r="AM29" s="963"/>
      <c r="AN29" s="963"/>
      <c r="AO29" s="963"/>
      <c r="AP29" s="959"/>
      <c r="AQ29" s="959"/>
      <c r="AR29" s="959"/>
      <c r="AS29" s="959"/>
      <c r="AT29" s="959"/>
      <c r="AU29" s="959"/>
      <c r="AV29" s="959"/>
      <c r="AW29" s="959"/>
      <c r="AX29" s="961"/>
      <c r="AY29" s="961"/>
      <c r="AZ29" s="961"/>
      <c r="BA29" s="961"/>
    </row>
    <row r="30" spans="1:53" ht="20.25" customHeight="1">
      <c r="A30" s="972">
        <v>2</v>
      </c>
      <c r="B30" s="972"/>
      <c r="C30" s="973"/>
      <c r="D30" s="973"/>
      <c r="E30" s="973"/>
      <c r="F30" s="973"/>
      <c r="G30" s="974"/>
      <c r="H30" s="974"/>
      <c r="I30" s="974"/>
      <c r="J30" s="958">
        <v>4</v>
      </c>
      <c r="K30" s="958"/>
      <c r="L30" s="958"/>
      <c r="M30" s="958"/>
      <c r="N30" s="958">
        <v>12</v>
      </c>
      <c r="O30" s="958"/>
      <c r="P30" s="958"/>
      <c r="Q30" s="957">
        <v>1</v>
      </c>
      <c r="R30" s="957"/>
      <c r="S30" s="957"/>
      <c r="T30" s="958"/>
      <c r="U30" s="958"/>
      <c r="V30" s="958"/>
      <c r="W30" s="979">
        <f>C30+G30+J30+N30+Q30+T30</f>
        <v>17</v>
      </c>
      <c r="X30" s="979"/>
      <c r="Y30" s="979"/>
      <c r="Z30" s="26"/>
      <c r="AA30" s="980" t="s">
        <v>39</v>
      </c>
      <c r="AB30" s="980"/>
      <c r="AC30" s="980"/>
      <c r="AD30" s="980"/>
      <c r="AE30" s="980"/>
      <c r="AF30" s="981">
        <v>3</v>
      </c>
      <c r="AG30" s="981"/>
      <c r="AH30" s="981"/>
      <c r="AI30" s="977">
        <v>12</v>
      </c>
      <c r="AJ30" s="977"/>
      <c r="AK30" s="977"/>
      <c r="AL30" s="29"/>
      <c r="AM30" s="978" t="s">
        <v>40</v>
      </c>
      <c r="AN30" s="978"/>
      <c r="AO30" s="978"/>
      <c r="AP30" s="975" t="s">
        <v>41</v>
      </c>
      <c r="AQ30" s="975"/>
      <c r="AR30" s="975"/>
      <c r="AS30" s="975"/>
      <c r="AT30" s="975"/>
      <c r="AU30" s="975"/>
      <c r="AV30" s="975"/>
      <c r="AW30" s="975"/>
      <c r="AX30" s="976">
        <v>3</v>
      </c>
      <c r="AY30" s="976"/>
      <c r="AZ30" s="976"/>
      <c r="BA30" s="976"/>
    </row>
    <row r="31" spans="1:53" ht="21" customHeight="1">
      <c r="A31" s="970" t="s">
        <v>42</v>
      </c>
      <c r="B31" s="970"/>
      <c r="C31" s="971">
        <v>34</v>
      </c>
      <c r="D31" s="971"/>
      <c r="E31" s="971"/>
      <c r="F31" s="971"/>
      <c r="G31" s="965">
        <v>6</v>
      </c>
      <c r="H31" s="965"/>
      <c r="I31" s="965"/>
      <c r="J31" s="965">
        <v>4</v>
      </c>
      <c r="K31" s="965"/>
      <c r="L31" s="965"/>
      <c r="M31" s="965"/>
      <c r="N31" s="965">
        <v>12</v>
      </c>
      <c r="O31" s="965"/>
      <c r="P31" s="965"/>
      <c r="Q31" s="966">
        <v>1</v>
      </c>
      <c r="R31" s="966"/>
      <c r="S31" s="966"/>
      <c r="T31" s="967">
        <f>T29+T30</f>
        <v>12</v>
      </c>
      <c r="U31" s="967"/>
      <c r="V31" s="967"/>
      <c r="W31" s="968">
        <f>W29+W30</f>
        <v>69</v>
      </c>
      <c r="X31" s="968"/>
      <c r="Y31" s="968"/>
      <c r="Z31" s="26"/>
      <c r="AA31" s="980"/>
      <c r="AB31" s="980"/>
      <c r="AC31" s="980"/>
      <c r="AD31" s="980"/>
      <c r="AE31" s="980"/>
      <c r="AF31" s="981"/>
      <c r="AG31" s="981"/>
      <c r="AH31" s="981"/>
      <c r="AI31" s="977"/>
      <c r="AJ31" s="977"/>
      <c r="AK31" s="977"/>
      <c r="AL31" s="30"/>
      <c r="AM31" s="978"/>
      <c r="AN31" s="978"/>
      <c r="AO31" s="978"/>
      <c r="AP31" s="975"/>
      <c r="AQ31" s="975"/>
      <c r="AR31" s="975"/>
      <c r="AS31" s="975"/>
      <c r="AT31" s="975"/>
      <c r="AU31" s="975"/>
      <c r="AV31" s="975"/>
      <c r="AW31" s="975"/>
      <c r="AX31" s="976"/>
      <c r="AY31" s="976"/>
      <c r="AZ31" s="976"/>
      <c r="BA31" s="976"/>
    </row>
  </sheetData>
  <sheetProtection selectLockedCells="1" selectUnlockedCells="1"/>
  <mergeCells count="84">
    <mergeCell ref="AP30:AW31"/>
    <mergeCell ref="AX30:BA31"/>
    <mergeCell ref="AI30:AK31"/>
    <mergeCell ref="AM30:AO31"/>
    <mergeCell ref="T30:V30"/>
    <mergeCell ref="W30:Y30"/>
    <mergeCell ref="AA30:AE31"/>
    <mergeCell ref="AF30:AH31"/>
    <mergeCell ref="N30:P30"/>
    <mergeCell ref="Q30:S30"/>
    <mergeCell ref="A31:B31"/>
    <mergeCell ref="C31:F31"/>
    <mergeCell ref="G31:I31"/>
    <mergeCell ref="J31:M31"/>
    <mergeCell ref="A30:B30"/>
    <mergeCell ref="C30:F30"/>
    <mergeCell ref="G30:I30"/>
    <mergeCell ref="J30:M30"/>
    <mergeCell ref="N31:P31"/>
    <mergeCell ref="Q31:S31"/>
    <mergeCell ref="T31:V31"/>
    <mergeCell ref="W31:Y31"/>
    <mergeCell ref="AX26:BA29"/>
    <mergeCell ref="A29:B29"/>
    <mergeCell ref="C29:F29"/>
    <mergeCell ref="G29:I29"/>
    <mergeCell ref="J29:M29"/>
    <mergeCell ref="N29:P29"/>
    <mergeCell ref="AS19:AV19"/>
    <mergeCell ref="AW19:BA19"/>
    <mergeCell ref="A23:AU23"/>
    <mergeCell ref="A26:B28"/>
    <mergeCell ref="C26:F28"/>
    <mergeCell ref="G26:I28"/>
    <mergeCell ref="J26:M28"/>
    <mergeCell ref="N26:P28"/>
    <mergeCell ref="AP26:AW29"/>
    <mergeCell ref="W29:Y29"/>
    <mergeCell ref="B19:E19"/>
    <mergeCell ref="F19:I19"/>
    <mergeCell ref="S19:W19"/>
    <mergeCell ref="X19:AA19"/>
    <mergeCell ref="AF29:AH29"/>
    <mergeCell ref="AI29:AK29"/>
    <mergeCell ref="Q29:S29"/>
    <mergeCell ref="T29:V29"/>
    <mergeCell ref="W26:Y28"/>
    <mergeCell ref="AA26:AE28"/>
    <mergeCell ref="AB19:AE19"/>
    <mergeCell ref="AF19:AI19"/>
    <mergeCell ref="Q26:S28"/>
    <mergeCell ref="T26:V28"/>
    <mergeCell ref="T13:AM13"/>
    <mergeCell ref="T14:AM14"/>
    <mergeCell ref="AF26:AH28"/>
    <mergeCell ref="AI26:AK28"/>
    <mergeCell ref="AM26:AO29"/>
    <mergeCell ref="AA29:AE29"/>
    <mergeCell ref="A8:O8"/>
    <mergeCell ref="P8:AM8"/>
    <mergeCell ref="AO14:BA14"/>
    <mergeCell ref="P15:AM15"/>
    <mergeCell ref="J19:M19"/>
    <mergeCell ref="N19:R19"/>
    <mergeCell ref="AJ19:AN19"/>
    <mergeCell ref="AO19:AR19"/>
    <mergeCell ref="A18:BA18"/>
    <mergeCell ref="A19:A20"/>
    <mergeCell ref="AN9:BA9"/>
    <mergeCell ref="P10:AK10"/>
    <mergeCell ref="AN10:BA11"/>
    <mergeCell ref="P11:AJ11"/>
    <mergeCell ref="AN4:BA8"/>
    <mergeCell ref="P9:AM9"/>
    <mergeCell ref="P12:AM12"/>
    <mergeCell ref="A1:O1"/>
    <mergeCell ref="P1:AN1"/>
    <mergeCell ref="AO1:BA3"/>
    <mergeCell ref="A2:O2"/>
    <mergeCell ref="P3:AN3"/>
    <mergeCell ref="A3:O3"/>
    <mergeCell ref="A4:O4"/>
    <mergeCell ref="A5:O5"/>
    <mergeCell ref="A7:O7"/>
  </mergeCells>
  <printOptions/>
  <pageMargins left="0.5597222222222222" right="0.3597222222222222" top="1" bottom="1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8"/>
  <sheetViews>
    <sheetView view="pageBreakPreview" zoomScale="76" zoomScaleNormal="77" zoomScaleSheetLayoutView="76" zoomScalePageLayoutView="0" workbookViewId="0" topLeftCell="A1">
      <selection activeCell="B2" sqref="B2:B8"/>
    </sheetView>
  </sheetViews>
  <sheetFormatPr defaultColWidth="9.00390625" defaultRowHeight="12.75"/>
  <cols>
    <col min="1" max="1" width="9.875" style="907" customWidth="1"/>
    <col min="2" max="2" width="58.00390625" style="907" customWidth="1"/>
    <col min="3" max="3" width="6.75390625" style="907" customWidth="1"/>
    <col min="4" max="4" width="7.25390625" style="907" customWidth="1"/>
    <col min="5" max="5" width="7.75390625" style="907" customWidth="1"/>
    <col min="6" max="6" width="6.75390625" style="907" customWidth="1"/>
    <col min="7" max="7" width="7.25390625" style="907" customWidth="1"/>
    <col min="8" max="13" width="9.125" style="907" customWidth="1"/>
    <col min="14" max="14" width="10.125" style="907" customWidth="1"/>
    <col min="15" max="16" width="9.125" style="907" customWidth="1"/>
    <col min="17" max="17" width="10.25390625" style="907" customWidth="1"/>
    <col min="18" max="18" width="9.125" style="54" customWidth="1"/>
    <col min="19" max="24" width="0" style="54" hidden="1" customWidth="1"/>
    <col min="25" max="16384" width="9.125" style="54" customWidth="1"/>
  </cols>
  <sheetData>
    <row r="1" spans="1:20" ht="21" customHeight="1">
      <c r="A1" s="982" t="s">
        <v>210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31"/>
      <c r="S1" s="31"/>
      <c r="T1" s="31"/>
    </row>
    <row r="2" spans="1:20" ht="35.25" customHeight="1">
      <c r="A2" s="983" t="s">
        <v>43</v>
      </c>
      <c r="B2" s="984" t="s">
        <v>44</v>
      </c>
      <c r="C2" s="985" t="s">
        <v>199</v>
      </c>
      <c r="D2" s="985"/>
      <c r="E2" s="985"/>
      <c r="F2" s="985"/>
      <c r="G2" s="986" t="s">
        <v>45</v>
      </c>
      <c r="H2" s="984" t="s">
        <v>46</v>
      </c>
      <c r="I2" s="984"/>
      <c r="J2" s="984"/>
      <c r="K2" s="984"/>
      <c r="L2" s="984"/>
      <c r="M2" s="984"/>
      <c r="N2" s="984" t="s">
        <v>198</v>
      </c>
      <c r="O2" s="984"/>
      <c r="P2" s="984"/>
      <c r="Q2" s="984"/>
      <c r="R2" s="31"/>
      <c r="S2" s="31"/>
      <c r="T2" s="31"/>
    </row>
    <row r="3" spans="1:20" ht="19.5" customHeight="1">
      <c r="A3" s="983"/>
      <c r="B3" s="984"/>
      <c r="C3" s="985"/>
      <c r="D3" s="985"/>
      <c r="E3" s="985"/>
      <c r="F3" s="985"/>
      <c r="G3" s="986"/>
      <c r="H3" s="987" t="s">
        <v>47</v>
      </c>
      <c r="I3" s="988" t="s">
        <v>48</v>
      </c>
      <c r="J3" s="988"/>
      <c r="K3" s="988"/>
      <c r="L3" s="988"/>
      <c r="M3" s="986" t="s">
        <v>49</v>
      </c>
      <c r="N3" s="984" t="s">
        <v>50</v>
      </c>
      <c r="O3" s="984"/>
      <c r="P3" s="984"/>
      <c r="Q3" s="547" t="s">
        <v>51</v>
      </c>
      <c r="R3" s="31"/>
      <c r="S3" s="31"/>
      <c r="T3" s="31"/>
    </row>
    <row r="4" spans="1:20" ht="18" customHeight="1">
      <c r="A4" s="983"/>
      <c r="B4" s="984"/>
      <c r="C4" s="985"/>
      <c r="D4" s="985"/>
      <c r="E4" s="985"/>
      <c r="F4" s="985"/>
      <c r="G4" s="986"/>
      <c r="H4" s="987"/>
      <c r="I4" s="986" t="s">
        <v>52</v>
      </c>
      <c r="J4" s="990" t="s">
        <v>53</v>
      </c>
      <c r="K4" s="990"/>
      <c r="L4" s="990"/>
      <c r="M4" s="986"/>
      <c r="N4" s="991" t="s">
        <v>206</v>
      </c>
      <c r="O4" s="991"/>
      <c r="P4" s="991"/>
      <c r="Q4" s="991" t="s">
        <v>207</v>
      </c>
      <c r="R4" s="31"/>
      <c r="S4" s="31"/>
      <c r="T4" s="31"/>
    </row>
    <row r="5" spans="1:20" ht="12.75" customHeight="1">
      <c r="A5" s="983"/>
      <c r="B5" s="984"/>
      <c r="C5" s="986" t="s">
        <v>54</v>
      </c>
      <c r="D5" s="986" t="s">
        <v>55</v>
      </c>
      <c r="E5" s="989" t="s">
        <v>56</v>
      </c>
      <c r="F5" s="989"/>
      <c r="G5" s="986"/>
      <c r="H5" s="987"/>
      <c r="I5" s="986"/>
      <c r="J5" s="986" t="s">
        <v>57</v>
      </c>
      <c r="K5" s="986" t="s">
        <v>58</v>
      </c>
      <c r="L5" s="995" t="s">
        <v>59</v>
      </c>
      <c r="M5" s="986"/>
      <c r="N5" s="991"/>
      <c r="O5" s="991"/>
      <c r="P5" s="991"/>
      <c r="Q5" s="991"/>
      <c r="R5" s="31"/>
      <c r="S5" s="31"/>
      <c r="T5" s="31"/>
    </row>
    <row r="6" spans="1:20" ht="19.5" customHeight="1">
      <c r="A6" s="983"/>
      <c r="B6" s="984"/>
      <c r="C6" s="986"/>
      <c r="D6" s="986"/>
      <c r="E6" s="989"/>
      <c r="F6" s="989"/>
      <c r="G6" s="986"/>
      <c r="H6" s="987"/>
      <c r="I6" s="986"/>
      <c r="J6" s="986"/>
      <c r="K6" s="986"/>
      <c r="L6" s="995"/>
      <c r="M6" s="986"/>
      <c r="N6" s="549">
        <v>1</v>
      </c>
      <c r="O6" s="549" t="s">
        <v>200</v>
      </c>
      <c r="P6" s="549" t="s">
        <v>201</v>
      </c>
      <c r="Q6" s="549">
        <v>3</v>
      </c>
      <c r="R6" s="31"/>
      <c r="S6" s="31"/>
      <c r="T6" s="31"/>
    </row>
    <row r="7" spans="1:20" ht="19.5" customHeight="1">
      <c r="A7" s="983"/>
      <c r="B7" s="984"/>
      <c r="C7" s="986"/>
      <c r="D7" s="986"/>
      <c r="E7" s="996" t="s">
        <v>60</v>
      </c>
      <c r="F7" s="986" t="s">
        <v>61</v>
      </c>
      <c r="G7" s="986"/>
      <c r="H7" s="987"/>
      <c r="I7" s="986"/>
      <c r="J7" s="986"/>
      <c r="K7" s="986"/>
      <c r="L7" s="995"/>
      <c r="M7" s="986"/>
      <c r="N7" s="992" t="s">
        <v>208</v>
      </c>
      <c r="O7" s="992"/>
      <c r="P7" s="992"/>
      <c r="Q7" s="992"/>
      <c r="R7" s="31"/>
      <c r="S7" s="31"/>
      <c r="T7" s="31"/>
    </row>
    <row r="8" spans="1:20" ht="27" customHeight="1">
      <c r="A8" s="983"/>
      <c r="B8" s="984"/>
      <c r="C8" s="986"/>
      <c r="D8" s="986"/>
      <c r="E8" s="996"/>
      <c r="F8" s="996"/>
      <c r="G8" s="986"/>
      <c r="H8" s="987"/>
      <c r="I8" s="986"/>
      <c r="J8" s="986"/>
      <c r="K8" s="986"/>
      <c r="L8" s="995"/>
      <c r="M8" s="986"/>
      <c r="N8" s="550">
        <v>15</v>
      </c>
      <c r="O8" s="550">
        <v>9</v>
      </c>
      <c r="P8" s="550">
        <v>9</v>
      </c>
      <c r="Q8" s="550">
        <v>15</v>
      </c>
      <c r="R8" s="31"/>
      <c r="S8" s="31"/>
      <c r="T8" s="31"/>
    </row>
    <row r="9" spans="1:20" ht="18.75" customHeight="1">
      <c r="A9" s="551">
        <v>1</v>
      </c>
      <c r="B9" s="552">
        <v>2</v>
      </c>
      <c r="C9" s="548">
        <v>3</v>
      </c>
      <c r="D9" s="548">
        <v>4</v>
      </c>
      <c r="E9" s="548">
        <v>5</v>
      </c>
      <c r="F9" s="548">
        <v>6</v>
      </c>
      <c r="G9" s="548">
        <v>7</v>
      </c>
      <c r="H9" s="548">
        <v>8</v>
      </c>
      <c r="I9" s="548">
        <v>9</v>
      </c>
      <c r="J9" s="548">
        <v>10</v>
      </c>
      <c r="K9" s="548">
        <v>11</v>
      </c>
      <c r="L9" s="548">
        <v>12</v>
      </c>
      <c r="M9" s="548">
        <v>13</v>
      </c>
      <c r="N9" s="548">
        <v>14</v>
      </c>
      <c r="O9" s="548">
        <v>15</v>
      </c>
      <c r="P9" s="548">
        <v>16</v>
      </c>
      <c r="Q9" s="548">
        <v>14</v>
      </c>
      <c r="R9" s="31"/>
      <c r="S9" s="31"/>
      <c r="T9" s="31"/>
    </row>
    <row r="10" spans="1:21" ht="20.25" customHeight="1" thickBot="1">
      <c r="A10" s="998" t="s">
        <v>62</v>
      </c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50"/>
      <c r="S10" s="50"/>
      <c r="T10" s="50"/>
      <c r="U10" s="55"/>
    </row>
    <row r="11" spans="1:21" ht="18.75" customHeight="1" thickBot="1">
      <c r="A11" s="997" t="s">
        <v>63</v>
      </c>
      <c r="B11" s="998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50"/>
      <c r="S11" s="50"/>
      <c r="T11" s="50"/>
      <c r="U11" s="55"/>
    </row>
    <row r="12" spans="1:21" ht="31.5">
      <c r="A12" s="553" t="s">
        <v>64</v>
      </c>
      <c r="B12" s="554" t="s">
        <v>65</v>
      </c>
      <c r="C12" s="555"/>
      <c r="D12" s="556"/>
      <c r="E12" s="557"/>
      <c r="F12" s="558"/>
      <c r="G12" s="559">
        <f aca="true" t="shared" si="0" ref="G12:L12">G13+G14</f>
        <v>3</v>
      </c>
      <c r="H12" s="560">
        <f t="shared" si="0"/>
        <v>90</v>
      </c>
      <c r="I12" s="561">
        <f t="shared" si="0"/>
        <v>34</v>
      </c>
      <c r="J12" s="562">
        <v>24</v>
      </c>
      <c r="K12" s="562">
        <f t="shared" si="0"/>
        <v>0</v>
      </c>
      <c r="L12" s="562">
        <f t="shared" si="0"/>
        <v>10</v>
      </c>
      <c r="M12" s="563">
        <f aca="true" t="shared" si="1" ref="M12:M17">H12-I12</f>
        <v>56</v>
      </c>
      <c r="N12" s="564"/>
      <c r="O12" s="565"/>
      <c r="P12" s="565"/>
      <c r="Q12" s="566"/>
      <c r="R12" s="50"/>
      <c r="S12" s="50"/>
      <c r="T12" s="50"/>
      <c r="U12" s="55"/>
    </row>
    <row r="13" spans="1:21" ht="15.75">
      <c r="A13" s="567" t="s">
        <v>66</v>
      </c>
      <c r="B13" s="568" t="s">
        <v>67</v>
      </c>
      <c r="C13" s="134"/>
      <c r="D13" s="569" t="s">
        <v>200</v>
      </c>
      <c r="E13" s="570"/>
      <c r="F13" s="571"/>
      <c r="G13" s="572">
        <v>1</v>
      </c>
      <c r="H13" s="167">
        <f aca="true" t="shared" si="2" ref="H13:H20">G13*30</f>
        <v>30</v>
      </c>
      <c r="I13" s="135">
        <v>14</v>
      </c>
      <c r="J13" s="573">
        <v>10</v>
      </c>
      <c r="K13" s="573"/>
      <c r="L13" s="573">
        <v>4</v>
      </c>
      <c r="M13" s="574">
        <f t="shared" si="1"/>
        <v>16</v>
      </c>
      <c r="N13" s="575"/>
      <c r="O13" s="576">
        <v>1.5</v>
      </c>
      <c r="P13" s="573"/>
      <c r="Q13" s="577"/>
      <c r="R13" s="50"/>
      <c r="S13" s="50"/>
      <c r="T13" s="50"/>
      <c r="U13" s="55"/>
    </row>
    <row r="14" spans="1:21" ht="15.75">
      <c r="A14" s="567" t="s">
        <v>68</v>
      </c>
      <c r="B14" s="578" t="s">
        <v>69</v>
      </c>
      <c r="C14" s="579"/>
      <c r="D14" s="580">
        <v>1</v>
      </c>
      <c r="E14" s="581"/>
      <c r="F14" s="582"/>
      <c r="G14" s="572">
        <v>2</v>
      </c>
      <c r="H14" s="167">
        <f t="shared" si="2"/>
        <v>60</v>
      </c>
      <c r="I14" s="135">
        <f>SUM(J14:L14)</f>
        <v>20</v>
      </c>
      <c r="J14" s="573">
        <v>14</v>
      </c>
      <c r="K14" s="573"/>
      <c r="L14" s="573">
        <v>6</v>
      </c>
      <c r="M14" s="583">
        <f>H14-I14</f>
        <v>40</v>
      </c>
      <c r="N14" s="584">
        <v>1.5</v>
      </c>
      <c r="O14" s="585"/>
      <c r="P14" s="586"/>
      <c r="Q14" s="577"/>
      <c r="R14" s="50"/>
      <c r="S14" s="50"/>
      <c r="T14" s="50"/>
      <c r="U14" s="55"/>
    </row>
    <row r="15" spans="1:21" ht="15.75">
      <c r="A15" s="587" t="s">
        <v>70</v>
      </c>
      <c r="B15" s="588" t="s">
        <v>71</v>
      </c>
      <c r="C15" s="589"/>
      <c r="D15" s="590"/>
      <c r="E15" s="591"/>
      <c r="F15" s="592"/>
      <c r="G15" s="593">
        <f>G16+G17</f>
        <v>3</v>
      </c>
      <c r="H15" s="594">
        <f t="shared" si="2"/>
        <v>90</v>
      </c>
      <c r="I15" s="595">
        <f>I16+I17</f>
        <v>30</v>
      </c>
      <c r="J15" s="596">
        <f>J16+J17</f>
        <v>20</v>
      </c>
      <c r="K15" s="596"/>
      <c r="L15" s="596">
        <f>L16+L17</f>
        <v>10</v>
      </c>
      <c r="M15" s="597">
        <f t="shared" si="1"/>
        <v>60</v>
      </c>
      <c r="N15" s="598"/>
      <c r="O15" s="585"/>
      <c r="P15" s="586"/>
      <c r="Q15" s="574"/>
      <c r="R15" s="50"/>
      <c r="S15" s="50"/>
      <c r="T15" s="50"/>
      <c r="U15" s="55"/>
    </row>
    <row r="16" spans="1:21" ht="15.75">
      <c r="A16" s="567" t="s">
        <v>72</v>
      </c>
      <c r="B16" s="599" t="s">
        <v>73</v>
      </c>
      <c r="C16" s="600">
        <v>1</v>
      </c>
      <c r="D16" s="569"/>
      <c r="E16" s="601"/>
      <c r="F16" s="602"/>
      <c r="G16" s="603">
        <v>1.5</v>
      </c>
      <c r="H16" s="604">
        <f t="shared" si="2"/>
        <v>45</v>
      </c>
      <c r="I16" s="605">
        <v>15</v>
      </c>
      <c r="J16" s="606">
        <v>15</v>
      </c>
      <c r="K16" s="606"/>
      <c r="L16" s="606"/>
      <c r="M16" s="574">
        <f t="shared" si="1"/>
        <v>30</v>
      </c>
      <c r="N16" s="598">
        <v>1</v>
      </c>
      <c r="O16" s="585"/>
      <c r="P16" s="586"/>
      <c r="Q16" s="574"/>
      <c r="R16" s="50"/>
      <c r="S16" s="50"/>
      <c r="T16" s="50"/>
      <c r="U16" s="55"/>
    </row>
    <row r="17" spans="1:21" ht="15.75">
      <c r="A17" s="567" t="s">
        <v>74</v>
      </c>
      <c r="B17" s="599" t="s">
        <v>75</v>
      </c>
      <c r="C17" s="600"/>
      <c r="D17" s="569">
        <v>1</v>
      </c>
      <c r="E17" s="601"/>
      <c r="F17" s="607"/>
      <c r="G17" s="603">
        <v>1.5</v>
      </c>
      <c r="H17" s="604">
        <f t="shared" si="2"/>
        <v>45</v>
      </c>
      <c r="I17" s="605">
        <v>15</v>
      </c>
      <c r="J17" s="606">
        <v>5</v>
      </c>
      <c r="K17" s="606"/>
      <c r="L17" s="606">
        <v>10</v>
      </c>
      <c r="M17" s="574">
        <f t="shared" si="1"/>
        <v>30</v>
      </c>
      <c r="N17" s="598">
        <v>1</v>
      </c>
      <c r="O17" s="585"/>
      <c r="P17" s="586"/>
      <c r="Q17" s="574"/>
      <c r="R17" s="50"/>
      <c r="S17" s="50"/>
      <c r="T17" s="50"/>
      <c r="U17" s="55"/>
    </row>
    <row r="18" spans="1:21" ht="16.5" customHeight="1">
      <c r="A18" s="587" t="s">
        <v>76</v>
      </c>
      <c r="B18" s="608" t="s">
        <v>190</v>
      </c>
      <c r="C18" s="609" t="s">
        <v>200</v>
      </c>
      <c r="D18" s="610"/>
      <c r="E18" s="611"/>
      <c r="F18" s="612"/>
      <c r="G18" s="593">
        <v>2</v>
      </c>
      <c r="H18" s="613">
        <f t="shared" si="2"/>
        <v>60</v>
      </c>
      <c r="I18" s="611">
        <v>24</v>
      </c>
      <c r="J18" s="614">
        <v>16</v>
      </c>
      <c r="K18" s="614"/>
      <c r="L18" s="614">
        <v>8</v>
      </c>
      <c r="M18" s="597">
        <f>H18-I18</f>
        <v>36</v>
      </c>
      <c r="N18" s="615"/>
      <c r="O18" s="601">
        <v>3</v>
      </c>
      <c r="P18" s="601"/>
      <c r="Q18" s="616"/>
      <c r="R18" s="50"/>
      <c r="S18" s="50"/>
      <c r="T18" s="50"/>
      <c r="U18" s="55"/>
    </row>
    <row r="19" spans="1:21" ht="17.25" customHeight="1">
      <c r="A19" s="587" t="s">
        <v>77</v>
      </c>
      <c r="B19" s="608" t="s">
        <v>78</v>
      </c>
      <c r="C19" s="617"/>
      <c r="D19" s="580" t="s">
        <v>201</v>
      </c>
      <c r="E19" s="611"/>
      <c r="F19" s="612"/>
      <c r="G19" s="593">
        <v>2</v>
      </c>
      <c r="H19" s="613">
        <f t="shared" si="2"/>
        <v>60</v>
      </c>
      <c r="I19" s="611">
        <f>J19+L19</f>
        <v>20</v>
      </c>
      <c r="J19" s="614">
        <v>20</v>
      </c>
      <c r="K19" s="614"/>
      <c r="L19" s="614"/>
      <c r="M19" s="597">
        <f>H19-I19</f>
        <v>40</v>
      </c>
      <c r="N19" s="615"/>
      <c r="O19" s="601"/>
      <c r="P19" s="601">
        <v>2</v>
      </c>
      <c r="Q19" s="616"/>
      <c r="R19" s="50"/>
      <c r="S19" s="50"/>
      <c r="T19" s="50"/>
      <c r="U19" s="55"/>
    </row>
    <row r="20" spans="1:21" ht="36.75" customHeight="1" thickBot="1">
      <c r="A20" s="618" t="s">
        <v>79</v>
      </c>
      <c r="B20" s="619" t="s">
        <v>191</v>
      </c>
      <c r="C20" s="620"/>
      <c r="D20" s="621" t="s">
        <v>201</v>
      </c>
      <c r="E20" s="622"/>
      <c r="F20" s="623"/>
      <c r="G20" s="624">
        <v>2</v>
      </c>
      <c r="H20" s="625">
        <f t="shared" si="2"/>
        <v>60</v>
      </c>
      <c r="I20" s="622">
        <f>J20+L20</f>
        <v>20</v>
      </c>
      <c r="J20" s="626">
        <v>20</v>
      </c>
      <c r="K20" s="626"/>
      <c r="L20" s="626"/>
      <c r="M20" s="627">
        <f>H20-I20</f>
        <v>40</v>
      </c>
      <c r="N20" s="628"/>
      <c r="O20" s="629"/>
      <c r="P20" s="629">
        <v>2</v>
      </c>
      <c r="Q20" s="630"/>
      <c r="R20" s="50"/>
      <c r="S20" s="50"/>
      <c r="T20" s="50"/>
      <c r="U20" s="55"/>
    </row>
    <row r="21" spans="1:21" ht="18.75" customHeight="1" thickBot="1">
      <c r="A21" s="999" t="s">
        <v>80</v>
      </c>
      <c r="B21" s="1000"/>
      <c r="C21" s="631"/>
      <c r="D21" s="631"/>
      <c r="E21" s="631"/>
      <c r="F21" s="631"/>
      <c r="G21" s="632">
        <f>G12+G15+G18+G19+G20</f>
        <v>12</v>
      </c>
      <c r="H21" s="633">
        <f>H12+H15+H18+H19+H20</f>
        <v>360</v>
      </c>
      <c r="I21" s="633">
        <f aca="true" t="shared" si="3" ref="I21:Q21">I12+I15+I18+I19+I20</f>
        <v>128</v>
      </c>
      <c r="J21" s="633">
        <f t="shared" si="3"/>
        <v>100</v>
      </c>
      <c r="K21" s="633">
        <f t="shared" si="3"/>
        <v>0</v>
      </c>
      <c r="L21" s="633">
        <f t="shared" si="3"/>
        <v>28</v>
      </c>
      <c r="M21" s="633">
        <f t="shared" si="3"/>
        <v>232</v>
      </c>
      <c r="N21" s="632">
        <f>SUM(N12:N20)</f>
        <v>3.5</v>
      </c>
      <c r="O21" s="632">
        <f>SUM(O12:O20)</f>
        <v>4.5</v>
      </c>
      <c r="P21" s="632">
        <f>SUM(P12:P20)</f>
        <v>4</v>
      </c>
      <c r="Q21" s="633">
        <f t="shared" si="3"/>
        <v>0</v>
      </c>
      <c r="R21" s="50"/>
      <c r="S21" s="50"/>
      <c r="T21" s="50"/>
      <c r="U21" s="55"/>
    </row>
    <row r="22" spans="1:21" ht="19.5" customHeight="1" thickBot="1">
      <c r="A22" s="1010" t="s">
        <v>81</v>
      </c>
      <c r="B22" s="1011"/>
      <c r="C22" s="1011"/>
      <c r="D22" s="1011"/>
      <c r="E22" s="1011"/>
      <c r="F22" s="1011"/>
      <c r="G22" s="1011"/>
      <c r="H22" s="1011"/>
      <c r="I22" s="1011"/>
      <c r="J22" s="1011"/>
      <c r="K22" s="1011"/>
      <c r="L22" s="1011"/>
      <c r="M22" s="1011"/>
      <c r="N22" s="1011"/>
      <c r="O22" s="1011"/>
      <c r="P22" s="1011"/>
      <c r="Q22" s="1012"/>
      <c r="R22" s="50"/>
      <c r="S22" s="50"/>
      <c r="T22" s="50"/>
      <c r="U22" s="55"/>
    </row>
    <row r="23" spans="1:21" ht="19.5" customHeight="1" thickBot="1">
      <c r="A23" s="1013" t="s">
        <v>82</v>
      </c>
      <c r="B23" s="1014"/>
      <c r="C23" s="1014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5"/>
      <c r="R23" s="50"/>
      <c r="S23" s="50"/>
      <c r="T23" s="50"/>
      <c r="U23" s="55"/>
    </row>
    <row r="24" spans="1:21" ht="15.75">
      <c r="A24" s="85" t="s">
        <v>83</v>
      </c>
      <c r="B24" s="634" t="s">
        <v>84</v>
      </c>
      <c r="C24" s="88"/>
      <c r="D24" s="635"/>
      <c r="E24" s="636"/>
      <c r="F24" s="637"/>
      <c r="G24" s="638">
        <f>SUM(G25:G27)</f>
        <v>6.5</v>
      </c>
      <c r="H24" s="639">
        <f>SUM(H25:H27)</f>
        <v>195</v>
      </c>
      <c r="I24" s="640">
        <f>SUM(I25:I27)</f>
        <v>70</v>
      </c>
      <c r="J24" s="640"/>
      <c r="K24" s="640"/>
      <c r="L24" s="640">
        <f>SUM(L25:L27)</f>
        <v>70</v>
      </c>
      <c r="M24" s="641">
        <f>SUM(M25:M27)</f>
        <v>125</v>
      </c>
      <c r="N24" s="642"/>
      <c r="O24" s="643"/>
      <c r="P24" s="643"/>
      <c r="Q24" s="644"/>
      <c r="R24" s="50"/>
      <c r="S24" s="50"/>
      <c r="T24" s="50"/>
      <c r="U24" s="55"/>
    </row>
    <row r="25" spans="1:21" ht="15.75">
      <c r="A25" s="645" t="s">
        <v>85</v>
      </c>
      <c r="B25" s="646" t="s">
        <v>84</v>
      </c>
      <c r="C25" s="134"/>
      <c r="D25" s="600">
        <v>1</v>
      </c>
      <c r="E25" s="570"/>
      <c r="F25" s="571"/>
      <c r="G25" s="603">
        <v>2.5</v>
      </c>
      <c r="H25" s="647">
        <f>G25*30</f>
        <v>75</v>
      </c>
      <c r="I25" s="648">
        <f>SUM(J25:L25)</f>
        <v>30</v>
      </c>
      <c r="J25" s="648"/>
      <c r="K25" s="648"/>
      <c r="L25" s="648">
        <v>30</v>
      </c>
      <c r="M25" s="574">
        <f>H25-I25</f>
        <v>45</v>
      </c>
      <c r="N25" s="598">
        <v>2</v>
      </c>
      <c r="O25" s="606"/>
      <c r="P25" s="606"/>
      <c r="Q25" s="574"/>
      <c r="R25" s="50"/>
      <c r="S25" s="50"/>
      <c r="T25" s="50"/>
      <c r="U25" s="55"/>
    </row>
    <row r="26" spans="1:21" ht="15.75">
      <c r="A26" s="645" t="s">
        <v>86</v>
      </c>
      <c r="B26" s="646" t="s">
        <v>84</v>
      </c>
      <c r="C26" s="134"/>
      <c r="D26" s="645"/>
      <c r="E26" s="570"/>
      <c r="F26" s="571"/>
      <c r="G26" s="603">
        <v>2</v>
      </c>
      <c r="H26" s="647">
        <f>G26*30</f>
        <v>60</v>
      </c>
      <c r="I26" s="648">
        <f>SUM(J26:L26)</f>
        <v>20</v>
      </c>
      <c r="J26" s="606"/>
      <c r="K26" s="606"/>
      <c r="L26" s="606">
        <v>20</v>
      </c>
      <c r="M26" s="574">
        <f>H26-I26</f>
        <v>40</v>
      </c>
      <c r="N26" s="598"/>
      <c r="O26" s="606">
        <v>2</v>
      </c>
      <c r="P26" s="606"/>
      <c r="Q26" s="574"/>
      <c r="R26" s="50"/>
      <c r="S26" s="50"/>
      <c r="T26" s="50"/>
      <c r="U26" s="55"/>
    </row>
    <row r="27" spans="1:21" ht="16.5" thickBot="1">
      <c r="A27" s="649" t="s">
        <v>87</v>
      </c>
      <c r="B27" s="650" t="s">
        <v>84</v>
      </c>
      <c r="C27" s="142" t="s">
        <v>201</v>
      </c>
      <c r="D27" s="649"/>
      <c r="E27" s="651"/>
      <c r="F27" s="652"/>
      <c r="G27" s="653">
        <v>2</v>
      </c>
      <c r="H27" s="654">
        <f>G27*30</f>
        <v>60</v>
      </c>
      <c r="I27" s="655">
        <f>SUM(J27:L27)</f>
        <v>20</v>
      </c>
      <c r="J27" s="656"/>
      <c r="K27" s="656"/>
      <c r="L27" s="656">
        <v>20</v>
      </c>
      <c r="M27" s="657">
        <f>H27-I27</f>
        <v>40</v>
      </c>
      <c r="N27" s="658"/>
      <c r="O27" s="659"/>
      <c r="P27" s="659">
        <v>2</v>
      </c>
      <c r="Q27" s="660"/>
      <c r="R27" s="50"/>
      <c r="S27" s="50"/>
      <c r="T27" s="50"/>
      <c r="U27" s="55"/>
    </row>
    <row r="28" spans="1:21" ht="18.75" customHeight="1" thickBot="1">
      <c r="A28" s="661"/>
      <c r="B28" s="662" t="s">
        <v>89</v>
      </c>
      <c r="C28" s="663"/>
      <c r="D28" s="664"/>
      <c r="E28" s="665"/>
      <c r="F28" s="666"/>
      <c r="G28" s="667">
        <f aca="true" t="shared" si="4" ref="G28:M28">G24</f>
        <v>6.5</v>
      </c>
      <c r="H28" s="149">
        <f t="shared" si="4"/>
        <v>195</v>
      </c>
      <c r="I28" s="149">
        <f t="shared" si="4"/>
        <v>70</v>
      </c>
      <c r="J28" s="149"/>
      <c r="K28" s="46"/>
      <c r="L28" s="149">
        <f t="shared" si="4"/>
        <v>70</v>
      </c>
      <c r="M28" s="149">
        <f t="shared" si="4"/>
        <v>125</v>
      </c>
      <c r="N28" s="632">
        <f>SUM(N24:N27)</f>
        <v>2</v>
      </c>
      <c r="O28" s="632">
        <f>SUM(O24:O27)</f>
        <v>2</v>
      </c>
      <c r="P28" s="632">
        <f>SUM(P24:P27)</f>
        <v>2</v>
      </c>
      <c r="Q28" s="668"/>
      <c r="R28" s="50"/>
      <c r="S28" s="50"/>
      <c r="T28" s="50"/>
      <c r="U28" s="55"/>
    </row>
    <row r="29" spans="1:21" ht="19.5" customHeight="1" thickBot="1">
      <c r="A29" s="1016" t="s">
        <v>90</v>
      </c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8"/>
      <c r="R29" s="50"/>
      <c r="S29" s="50"/>
      <c r="T29" s="50"/>
      <c r="U29" s="55"/>
    </row>
    <row r="30" spans="1:21" s="57" customFormat="1" ht="15.75">
      <c r="A30" s="669" t="s">
        <v>91</v>
      </c>
      <c r="B30" s="670" t="s">
        <v>92</v>
      </c>
      <c r="C30" s="671"/>
      <c r="D30" s="153">
        <v>1</v>
      </c>
      <c r="E30" s="672"/>
      <c r="F30" s="673"/>
      <c r="G30" s="674">
        <v>2.5</v>
      </c>
      <c r="H30" s="675">
        <f>G30*30</f>
        <v>75</v>
      </c>
      <c r="I30" s="676">
        <v>28</v>
      </c>
      <c r="J30" s="676">
        <v>14</v>
      </c>
      <c r="K30" s="676"/>
      <c r="L30" s="676">
        <v>14</v>
      </c>
      <c r="M30" s="677">
        <f>H30-I30</f>
        <v>47</v>
      </c>
      <c r="N30" s="678">
        <v>2</v>
      </c>
      <c r="O30" s="679"/>
      <c r="P30" s="680"/>
      <c r="Q30" s="681"/>
      <c r="R30" s="51"/>
      <c r="S30" s="51"/>
      <c r="T30" s="51"/>
      <c r="U30" s="56"/>
    </row>
    <row r="31" spans="1:21" ht="19.5" customHeight="1">
      <c r="A31" s="682" t="s">
        <v>93</v>
      </c>
      <c r="B31" s="683" t="s">
        <v>94</v>
      </c>
      <c r="C31" s="193"/>
      <c r="D31" s="193" t="s">
        <v>200</v>
      </c>
      <c r="E31" s="167"/>
      <c r="F31" s="684"/>
      <c r="G31" s="685">
        <v>2</v>
      </c>
      <c r="H31" s="686">
        <f>G31*30</f>
        <v>60</v>
      </c>
      <c r="I31" s="687">
        <f>SUM(J31:L31)</f>
        <v>20</v>
      </c>
      <c r="J31" s="687">
        <v>14</v>
      </c>
      <c r="K31" s="687"/>
      <c r="L31" s="687">
        <v>6</v>
      </c>
      <c r="M31" s="688">
        <f>H31-I31</f>
        <v>40</v>
      </c>
      <c r="N31" s="689"/>
      <c r="O31" s="100">
        <v>2</v>
      </c>
      <c r="P31" s="690"/>
      <c r="Q31" s="691"/>
      <c r="R31" s="50"/>
      <c r="S31" s="50"/>
      <c r="T31" s="50"/>
      <c r="U31" s="55"/>
    </row>
    <row r="32" spans="1:21" ht="17.25" customHeight="1" thickBot="1">
      <c r="A32" s="692" t="s">
        <v>95</v>
      </c>
      <c r="B32" s="693" t="s">
        <v>96</v>
      </c>
      <c r="C32" s="694"/>
      <c r="D32" s="694" t="s">
        <v>201</v>
      </c>
      <c r="E32" s="695"/>
      <c r="F32" s="696"/>
      <c r="G32" s="697">
        <v>2</v>
      </c>
      <c r="H32" s="698">
        <f>G32*30</f>
        <v>60</v>
      </c>
      <c r="I32" s="699">
        <f>SUM(J32:L32)</f>
        <v>20</v>
      </c>
      <c r="J32" s="699">
        <v>20</v>
      </c>
      <c r="K32" s="699"/>
      <c r="L32" s="699"/>
      <c r="M32" s="700">
        <f>H32-I32</f>
        <v>40</v>
      </c>
      <c r="N32" s="701"/>
      <c r="O32" s="702"/>
      <c r="P32" s="702">
        <v>2</v>
      </c>
      <c r="Q32" s="703"/>
      <c r="R32" s="50"/>
      <c r="S32" s="50"/>
      <c r="T32" s="50"/>
      <c r="U32" s="55"/>
    </row>
    <row r="33" spans="1:21" ht="18" customHeight="1" thickBot="1">
      <c r="A33" s="704"/>
      <c r="B33" s="705" t="s">
        <v>97</v>
      </c>
      <c r="C33" s="706"/>
      <c r="D33" s="706"/>
      <c r="E33" s="707"/>
      <c r="F33" s="708"/>
      <c r="G33" s="709">
        <f>SUM(G30:G32)</f>
        <v>6.5</v>
      </c>
      <c r="H33" s="710">
        <f aca="true" t="shared" si="5" ref="H33:M33">SUM(H30:H32)</f>
        <v>195</v>
      </c>
      <c r="I33" s="711">
        <f t="shared" si="5"/>
        <v>68</v>
      </c>
      <c r="J33" s="711">
        <f t="shared" si="5"/>
        <v>48</v>
      </c>
      <c r="K33" s="711"/>
      <c r="L33" s="711">
        <f t="shared" si="5"/>
        <v>20</v>
      </c>
      <c r="M33" s="712">
        <f t="shared" si="5"/>
        <v>127</v>
      </c>
      <c r="N33" s="710">
        <f>SUM(N30:N32)</f>
        <v>2</v>
      </c>
      <c r="O33" s="713">
        <f>SUM(O30:O32)</f>
        <v>2</v>
      </c>
      <c r="P33" s="713">
        <f>SUM(P30:P32)</f>
        <v>2</v>
      </c>
      <c r="Q33" s="714"/>
      <c r="R33" s="50"/>
      <c r="S33" s="50"/>
      <c r="T33" s="50"/>
      <c r="U33" s="55"/>
    </row>
    <row r="34" spans="1:21" ht="32.25" thickBot="1">
      <c r="A34" s="715"/>
      <c r="B34" s="716" t="s">
        <v>98</v>
      </c>
      <c r="C34" s="717"/>
      <c r="D34" s="718" t="s">
        <v>202</v>
      </c>
      <c r="E34" s="719"/>
      <c r="F34" s="720"/>
      <c r="G34" s="721"/>
      <c r="H34" s="722"/>
      <c r="I34" s="723">
        <f>J34+K34+L34</f>
        <v>0</v>
      </c>
      <c r="J34" s="724"/>
      <c r="K34" s="724"/>
      <c r="L34" s="724"/>
      <c r="M34" s="725"/>
      <c r="N34" s="726" t="s">
        <v>99</v>
      </c>
      <c r="O34" s="727" t="s">
        <v>99</v>
      </c>
      <c r="P34" s="727" t="s">
        <v>99</v>
      </c>
      <c r="Q34" s="728"/>
      <c r="R34" s="50"/>
      <c r="S34" s="50"/>
      <c r="T34" s="50"/>
      <c r="U34" s="55"/>
    </row>
    <row r="35" spans="1:21" ht="18.75" customHeight="1" thickBot="1">
      <c r="A35" s="1019" t="s">
        <v>100</v>
      </c>
      <c r="B35" s="1019"/>
      <c r="C35" s="694"/>
      <c r="D35" s="729"/>
      <c r="E35" s="730"/>
      <c r="F35" s="731"/>
      <c r="G35" s="732"/>
      <c r="H35" s="733"/>
      <c r="I35" s="734"/>
      <c r="J35" s="735"/>
      <c r="K35" s="735"/>
      <c r="L35" s="735"/>
      <c r="M35" s="736"/>
      <c r="N35" s="733"/>
      <c r="O35" s="735"/>
      <c r="P35" s="735"/>
      <c r="Q35" s="737"/>
      <c r="R35" s="50"/>
      <c r="S35" s="50"/>
      <c r="T35" s="50"/>
      <c r="U35" s="55"/>
    </row>
    <row r="36" spans="1:21" ht="18.75" customHeight="1" thickBot="1">
      <c r="A36" s="1020" t="s">
        <v>101</v>
      </c>
      <c r="B36" s="1020"/>
      <c r="C36" s="202"/>
      <c r="D36" s="202"/>
      <c r="E36" s="202"/>
      <c r="F36" s="202"/>
      <c r="G36" s="738">
        <f aca="true" t="shared" si="6" ref="G36:P36">G33</f>
        <v>6.5</v>
      </c>
      <c r="H36" s="739">
        <f t="shared" si="6"/>
        <v>195</v>
      </c>
      <c r="I36" s="740">
        <f t="shared" si="6"/>
        <v>68</v>
      </c>
      <c r="J36" s="740">
        <f t="shared" si="6"/>
        <v>48</v>
      </c>
      <c r="K36" s="740"/>
      <c r="L36" s="740">
        <f t="shared" si="6"/>
        <v>20</v>
      </c>
      <c r="M36" s="741">
        <f t="shared" si="6"/>
        <v>127</v>
      </c>
      <c r="N36" s="742">
        <f t="shared" si="6"/>
        <v>2</v>
      </c>
      <c r="O36" s="53">
        <f t="shared" si="6"/>
        <v>2</v>
      </c>
      <c r="P36" s="743">
        <f t="shared" si="6"/>
        <v>2</v>
      </c>
      <c r="Q36" s="744"/>
      <c r="R36" s="50"/>
      <c r="S36" s="50"/>
      <c r="T36" s="50"/>
      <c r="U36" s="55"/>
    </row>
    <row r="37" spans="1:20" ht="18.75" customHeight="1" thickBot="1">
      <c r="A37" s="1001" t="s">
        <v>102</v>
      </c>
      <c r="B37" s="1002"/>
      <c r="C37" s="745"/>
      <c r="D37" s="746"/>
      <c r="E37" s="747"/>
      <c r="F37" s="745"/>
      <c r="G37" s="748">
        <f aca="true" t="shared" si="7" ref="G37:Q37">G21+G36</f>
        <v>18.5</v>
      </c>
      <c r="H37" s="749">
        <f t="shared" si="7"/>
        <v>555</v>
      </c>
      <c r="I37" s="749">
        <f t="shared" si="7"/>
        <v>196</v>
      </c>
      <c r="J37" s="749">
        <f t="shared" si="7"/>
        <v>148</v>
      </c>
      <c r="K37" s="749">
        <f t="shared" si="7"/>
        <v>0</v>
      </c>
      <c r="L37" s="749">
        <f t="shared" si="7"/>
        <v>48</v>
      </c>
      <c r="M37" s="749">
        <f t="shared" si="7"/>
        <v>359</v>
      </c>
      <c r="N37" s="748">
        <f t="shared" si="7"/>
        <v>5.5</v>
      </c>
      <c r="O37" s="748">
        <f t="shared" si="7"/>
        <v>6.5</v>
      </c>
      <c r="P37" s="748">
        <f t="shared" si="7"/>
        <v>6</v>
      </c>
      <c r="Q37" s="749">
        <f t="shared" si="7"/>
        <v>0</v>
      </c>
      <c r="R37" s="50"/>
      <c r="S37" s="50"/>
      <c r="T37" s="50"/>
    </row>
    <row r="38" spans="1:20" s="55" customFormat="1" ht="2.25" customHeight="1" thickBot="1">
      <c r="A38" s="750"/>
      <c r="B38" s="750"/>
      <c r="C38" s="751"/>
      <c r="D38" s="751"/>
      <c r="E38" s="751"/>
      <c r="F38" s="751"/>
      <c r="G38" s="752"/>
      <c r="H38" s="752"/>
      <c r="I38" s="752"/>
      <c r="J38" s="752"/>
      <c r="K38" s="752"/>
      <c r="L38" s="752"/>
      <c r="M38" s="752"/>
      <c r="N38" s="53"/>
      <c r="O38" s="53"/>
      <c r="P38" s="53"/>
      <c r="Q38" s="752"/>
      <c r="R38" s="50"/>
      <c r="S38" s="50"/>
      <c r="T38" s="50"/>
    </row>
    <row r="39" spans="1:20" s="58" customFormat="1" ht="19.5" customHeight="1" thickBot="1">
      <c r="A39" s="1010" t="s">
        <v>103</v>
      </c>
      <c r="B39" s="1011"/>
      <c r="C39" s="1011"/>
      <c r="D39" s="1011"/>
      <c r="E39" s="1011"/>
      <c r="F39" s="1011"/>
      <c r="G39" s="1011"/>
      <c r="H39" s="1011"/>
      <c r="I39" s="1011"/>
      <c r="J39" s="1011"/>
      <c r="K39" s="1011"/>
      <c r="L39" s="1011"/>
      <c r="M39" s="1011"/>
      <c r="N39" s="1011"/>
      <c r="O39" s="1011"/>
      <c r="P39" s="1011"/>
      <c r="Q39" s="1012"/>
      <c r="R39" s="32"/>
      <c r="S39" s="33"/>
      <c r="T39" s="34"/>
    </row>
    <row r="40" spans="1:21" ht="19.5" customHeight="1" thickBot="1">
      <c r="A40" s="1021" t="s">
        <v>104</v>
      </c>
      <c r="B40" s="1022"/>
      <c r="C40" s="1022"/>
      <c r="D40" s="1022"/>
      <c r="E40" s="1022"/>
      <c r="F40" s="1022"/>
      <c r="G40" s="1022"/>
      <c r="H40" s="1022"/>
      <c r="I40" s="1022"/>
      <c r="J40" s="1022"/>
      <c r="K40" s="1022"/>
      <c r="L40" s="1022"/>
      <c r="M40" s="1022"/>
      <c r="N40" s="1022"/>
      <c r="O40" s="1022"/>
      <c r="P40" s="1022"/>
      <c r="Q40" s="1023"/>
      <c r="R40" s="35"/>
      <c r="S40" s="35"/>
      <c r="T40" s="35"/>
      <c r="U40" s="55"/>
    </row>
    <row r="41" spans="1:21" s="36" customFormat="1" ht="18" customHeight="1">
      <c r="A41" s="753" t="s">
        <v>105</v>
      </c>
      <c r="B41" s="754" t="s">
        <v>106</v>
      </c>
      <c r="C41" s="755">
        <v>1</v>
      </c>
      <c r="D41" s="756"/>
      <c r="E41" s="757"/>
      <c r="F41" s="758"/>
      <c r="G41" s="759">
        <v>2.5</v>
      </c>
      <c r="H41" s="760">
        <f aca="true" t="shared" si="8" ref="H41:H48">G41*30</f>
        <v>75</v>
      </c>
      <c r="I41" s="761">
        <f>J41+L41+K41</f>
        <v>30</v>
      </c>
      <c r="J41" s="761">
        <v>15</v>
      </c>
      <c r="K41" s="761"/>
      <c r="L41" s="761">
        <v>15</v>
      </c>
      <c r="M41" s="762">
        <f aca="true" t="shared" si="9" ref="M41:M48">H41-I41</f>
        <v>45</v>
      </c>
      <c r="N41" s="763">
        <f>I41/15</f>
        <v>2</v>
      </c>
      <c r="O41" s="764"/>
      <c r="P41" s="765"/>
      <c r="Q41" s="766"/>
      <c r="T41" s="37"/>
      <c r="U41" s="37"/>
    </row>
    <row r="42" spans="1:21" s="36" customFormat="1" ht="18" customHeight="1">
      <c r="A42" s="767" t="s">
        <v>107</v>
      </c>
      <c r="B42" s="768" t="s">
        <v>108</v>
      </c>
      <c r="C42" s="193" t="s">
        <v>200</v>
      </c>
      <c r="D42" s="769"/>
      <c r="E42" s="770"/>
      <c r="F42" s="771"/>
      <c r="G42" s="772">
        <v>2.5</v>
      </c>
      <c r="H42" s="613">
        <f t="shared" si="8"/>
        <v>75</v>
      </c>
      <c r="I42" s="122">
        <f>J42+L42</f>
        <v>18</v>
      </c>
      <c r="J42" s="122">
        <v>9</v>
      </c>
      <c r="K42" s="122"/>
      <c r="L42" s="122">
        <v>9</v>
      </c>
      <c r="M42" s="773">
        <f t="shared" si="9"/>
        <v>57</v>
      </c>
      <c r="N42" s="774"/>
      <c r="O42" s="775">
        <v>2</v>
      </c>
      <c r="P42" s="112"/>
      <c r="Q42" s="776"/>
      <c r="T42" s="38"/>
      <c r="U42" s="38"/>
    </row>
    <row r="43" spans="1:21" s="36" customFormat="1" ht="18.75" customHeight="1">
      <c r="A43" s="777" t="s">
        <v>109</v>
      </c>
      <c r="B43" s="768" t="s">
        <v>110</v>
      </c>
      <c r="C43" s="778"/>
      <c r="D43" s="778"/>
      <c r="E43" s="155"/>
      <c r="F43" s="771"/>
      <c r="G43" s="772">
        <v>4</v>
      </c>
      <c r="H43" s="613">
        <f t="shared" si="8"/>
        <v>120</v>
      </c>
      <c r="I43" s="110">
        <f>I44+I45</f>
        <v>63</v>
      </c>
      <c r="J43" s="110">
        <f>J44+J45</f>
        <v>30</v>
      </c>
      <c r="K43" s="110"/>
      <c r="L43" s="110">
        <f>L44+L45</f>
        <v>33</v>
      </c>
      <c r="M43" s="773">
        <f t="shared" si="9"/>
        <v>57</v>
      </c>
      <c r="N43" s="779"/>
      <c r="O43" s="112"/>
      <c r="P43" s="112"/>
      <c r="Q43" s="776"/>
      <c r="T43" s="37"/>
      <c r="U43" s="37"/>
    </row>
    <row r="44" spans="1:21" s="39" customFormat="1" ht="19.5" customHeight="1">
      <c r="A44" s="117" t="s">
        <v>111</v>
      </c>
      <c r="B44" s="780" t="s">
        <v>110</v>
      </c>
      <c r="C44" s="193">
        <v>1</v>
      </c>
      <c r="D44" s="193"/>
      <c r="E44" s="781"/>
      <c r="F44" s="782"/>
      <c r="G44" s="783">
        <v>3</v>
      </c>
      <c r="H44" s="167">
        <f t="shared" si="8"/>
        <v>90</v>
      </c>
      <c r="I44" s="123">
        <f>J44+L44+K44</f>
        <v>45</v>
      </c>
      <c r="J44" s="123">
        <v>30</v>
      </c>
      <c r="K44" s="123"/>
      <c r="L44" s="123">
        <v>15</v>
      </c>
      <c r="M44" s="784">
        <f t="shared" si="9"/>
        <v>45</v>
      </c>
      <c r="N44" s="774">
        <f>I44/15</f>
        <v>3</v>
      </c>
      <c r="O44" s="775"/>
      <c r="P44" s="775"/>
      <c r="Q44" s="785"/>
      <c r="T44" s="40"/>
      <c r="U44" s="40"/>
    </row>
    <row r="45" spans="1:21" s="39" customFormat="1" ht="19.5" customHeight="1">
      <c r="A45" s="117" t="s">
        <v>112</v>
      </c>
      <c r="B45" s="780" t="s">
        <v>113</v>
      </c>
      <c r="C45" s="193"/>
      <c r="D45" s="193"/>
      <c r="E45" s="781"/>
      <c r="F45" s="782" t="s">
        <v>226</v>
      </c>
      <c r="G45" s="783">
        <v>1</v>
      </c>
      <c r="H45" s="167">
        <f t="shared" si="8"/>
        <v>30</v>
      </c>
      <c r="I45" s="122">
        <f>J45+L45</f>
        <v>18</v>
      </c>
      <c r="J45" s="123"/>
      <c r="K45" s="123"/>
      <c r="L45" s="123">
        <v>18</v>
      </c>
      <c r="M45" s="784">
        <f t="shared" si="9"/>
        <v>12</v>
      </c>
      <c r="N45" s="774"/>
      <c r="O45" s="775">
        <v>1</v>
      </c>
      <c r="P45" s="775">
        <v>1</v>
      </c>
      <c r="Q45" s="785"/>
      <c r="T45" s="40"/>
      <c r="U45" s="40"/>
    </row>
    <row r="46" spans="1:21" s="182" customFormat="1" ht="32.25" customHeight="1">
      <c r="A46" s="777" t="s">
        <v>114</v>
      </c>
      <c r="B46" s="786" t="s">
        <v>211</v>
      </c>
      <c r="C46" s="193" t="s">
        <v>200</v>
      </c>
      <c r="D46" s="193"/>
      <c r="E46" s="781"/>
      <c r="F46" s="782"/>
      <c r="G46" s="772">
        <v>3</v>
      </c>
      <c r="H46" s="613">
        <f t="shared" si="8"/>
        <v>90</v>
      </c>
      <c r="I46" s="122">
        <f>J46+L46</f>
        <v>30</v>
      </c>
      <c r="J46" s="122">
        <v>20</v>
      </c>
      <c r="K46" s="122"/>
      <c r="L46" s="122">
        <v>10</v>
      </c>
      <c r="M46" s="773">
        <f t="shared" si="9"/>
        <v>60</v>
      </c>
      <c r="N46" s="774"/>
      <c r="O46" s="775">
        <v>3</v>
      </c>
      <c r="P46" s="775"/>
      <c r="Q46" s="785"/>
      <c r="T46" s="183"/>
      <c r="U46" s="183"/>
    </row>
    <row r="47" spans="1:21" s="39" customFormat="1" ht="19.5" customHeight="1">
      <c r="A47" s="777" t="s">
        <v>116</v>
      </c>
      <c r="B47" s="768" t="s">
        <v>115</v>
      </c>
      <c r="C47" s="193" t="s">
        <v>201</v>
      </c>
      <c r="D47" s="193"/>
      <c r="E47" s="781"/>
      <c r="F47" s="782"/>
      <c r="G47" s="772">
        <v>3</v>
      </c>
      <c r="H47" s="613">
        <f t="shared" si="8"/>
        <v>90</v>
      </c>
      <c r="I47" s="122">
        <f>J47+L47</f>
        <v>27</v>
      </c>
      <c r="J47" s="122">
        <v>18</v>
      </c>
      <c r="K47" s="122"/>
      <c r="L47" s="122">
        <v>9</v>
      </c>
      <c r="M47" s="773">
        <f>H47-I47</f>
        <v>63</v>
      </c>
      <c r="N47" s="774"/>
      <c r="O47" s="775"/>
      <c r="P47" s="775">
        <v>3</v>
      </c>
      <c r="Q47" s="785"/>
      <c r="T47" s="41"/>
      <c r="U47" s="41"/>
    </row>
    <row r="48" spans="1:21" s="39" customFormat="1" ht="19.5" customHeight="1">
      <c r="A48" s="777" t="s">
        <v>117</v>
      </c>
      <c r="B48" s="768" t="s">
        <v>118</v>
      </c>
      <c r="C48" s="193" t="s">
        <v>201</v>
      </c>
      <c r="D48" s="193"/>
      <c r="E48" s="781"/>
      <c r="F48" s="782"/>
      <c r="G48" s="772">
        <v>3</v>
      </c>
      <c r="H48" s="613">
        <f t="shared" si="8"/>
        <v>90</v>
      </c>
      <c r="I48" s="122">
        <f>J48+L48</f>
        <v>27</v>
      </c>
      <c r="J48" s="122">
        <v>18</v>
      </c>
      <c r="K48" s="122"/>
      <c r="L48" s="122">
        <v>9</v>
      </c>
      <c r="M48" s="773">
        <f t="shared" si="9"/>
        <v>63</v>
      </c>
      <c r="N48" s="774"/>
      <c r="O48" s="775"/>
      <c r="P48" s="775">
        <v>3</v>
      </c>
      <c r="Q48" s="785"/>
      <c r="T48" s="41"/>
      <c r="U48" s="41"/>
    </row>
    <row r="49" spans="1:21" s="39" customFormat="1" ht="19.5" customHeight="1">
      <c r="A49" s="787" t="s">
        <v>119</v>
      </c>
      <c r="B49" s="788" t="s">
        <v>120</v>
      </c>
      <c r="C49" s="778"/>
      <c r="D49" s="778"/>
      <c r="E49" s="155"/>
      <c r="F49" s="771"/>
      <c r="G49" s="772">
        <v>3.5</v>
      </c>
      <c r="H49" s="613">
        <f aca="true" t="shared" si="10" ref="H49:M49">H50+H51</f>
        <v>105</v>
      </c>
      <c r="I49" s="122">
        <v>63</v>
      </c>
      <c r="J49" s="122">
        <f t="shared" si="10"/>
        <v>30</v>
      </c>
      <c r="K49" s="122"/>
      <c r="L49" s="122">
        <f>L50+L51</f>
        <v>33</v>
      </c>
      <c r="M49" s="771">
        <f t="shared" si="10"/>
        <v>42</v>
      </c>
      <c r="N49" s="779"/>
      <c r="O49" s="775"/>
      <c r="P49" s="775"/>
      <c r="Q49" s="785"/>
      <c r="T49" s="41"/>
      <c r="U49" s="41"/>
    </row>
    <row r="50" spans="1:21" s="39" customFormat="1" ht="19.5" customHeight="1">
      <c r="A50" s="789" t="s">
        <v>121</v>
      </c>
      <c r="B50" s="790" t="s">
        <v>120</v>
      </c>
      <c r="C50" s="193">
        <v>1</v>
      </c>
      <c r="D50" s="193"/>
      <c r="E50" s="781"/>
      <c r="F50" s="782"/>
      <c r="G50" s="783">
        <v>2.5</v>
      </c>
      <c r="H50" s="167">
        <f>G50*30</f>
        <v>75</v>
      </c>
      <c r="I50" s="123">
        <f>J50+L50</f>
        <v>45</v>
      </c>
      <c r="J50" s="123">
        <v>30</v>
      </c>
      <c r="K50" s="123"/>
      <c r="L50" s="123">
        <v>15</v>
      </c>
      <c r="M50" s="784">
        <f>H50-I50</f>
        <v>30</v>
      </c>
      <c r="N50" s="774">
        <v>3</v>
      </c>
      <c r="O50" s="775"/>
      <c r="P50" s="775"/>
      <c r="Q50" s="785"/>
      <c r="T50" s="41"/>
      <c r="U50" s="41"/>
    </row>
    <row r="51" spans="1:21" s="39" customFormat="1" ht="33.75" customHeight="1" thickBot="1">
      <c r="A51" s="791" t="s">
        <v>122</v>
      </c>
      <c r="B51" s="792" t="s">
        <v>123</v>
      </c>
      <c r="C51" s="793"/>
      <c r="D51" s="793"/>
      <c r="E51" s="794"/>
      <c r="F51" s="795" t="s">
        <v>201</v>
      </c>
      <c r="G51" s="796">
        <v>1</v>
      </c>
      <c r="H51" s="695">
        <f>G51*30</f>
        <v>30</v>
      </c>
      <c r="I51" s="122">
        <f>J51+L51</f>
        <v>18</v>
      </c>
      <c r="J51" s="702"/>
      <c r="K51" s="702"/>
      <c r="L51" s="702">
        <v>18</v>
      </c>
      <c r="M51" s="784">
        <f>H51-I51</f>
        <v>12</v>
      </c>
      <c r="N51" s="794"/>
      <c r="O51" s="797">
        <v>1</v>
      </c>
      <c r="P51" s="797">
        <v>1</v>
      </c>
      <c r="Q51" s="798"/>
      <c r="T51" s="41"/>
      <c r="U51" s="41"/>
    </row>
    <row r="52" spans="1:20" ht="19.5" customHeight="1" thickBot="1">
      <c r="A52" s="993" t="s">
        <v>124</v>
      </c>
      <c r="B52" s="994"/>
      <c r="C52" s="202"/>
      <c r="D52" s="202"/>
      <c r="E52" s="202"/>
      <c r="F52" s="50"/>
      <c r="G52" s="799">
        <f aca="true" t="shared" si="11" ref="G52:M52">G41+G42+G43+G46+G47+G48+G49</f>
        <v>21.5</v>
      </c>
      <c r="H52" s="800">
        <f t="shared" si="11"/>
        <v>645</v>
      </c>
      <c r="I52" s="800">
        <f t="shared" si="11"/>
        <v>258</v>
      </c>
      <c r="J52" s="800">
        <f t="shared" si="11"/>
        <v>140</v>
      </c>
      <c r="K52" s="800"/>
      <c r="L52" s="800">
        <f>L41+L42+L43+L46+L47+L48+L49</f>
        <v>118</v>
      </c>
      <c r="M52" s="800">
        <f t="shared" si="11"/>
        <v>387</v>
      </c>
      <c r="N52" s="799">
        <f>SUM(N41:N51)</f>
        <v>8</v>
      </c>
      <c r="O52" s="801">
        <f>SUM(O41:O51)</f>
        <v>7</v>
      </c>
      <c r="P52" s="748">
        <f>SUM(P41:P51)</f>
        <v>8</v>
      </c>
      <c r="Q52" s="748"/>
      <c r="R52" s="42"/>
      <c r="S52" s="42"/>
      <c r="T52" s="42"/>
    </row>
    <row r="53" spans="1:20" ht="19.5" customHeight="1" thickBot="1">
      <c r="A53" s="1010" t="s">
        <v>81</v>
      </c>
      <c r="B53" s="1011"/>
      <c r="C53" s="1011"/>
      <c r="D53" s="1011"/>
      <c r="E53" s="1011"/>
      <c r="F53" s="1011"/>
      <c r="G53" s="1011"/>
      <c r="H53" s="1011"/>
      <c r="I53" s="1011"/>
      <c r="J53" s="1011"/>
      <c r="K53" s="1011"/>
      <c r="L53" s="1011"/>
      <c r="M53" s="1011"/>
      <c r="N53" s="1011"/>
      <c r="O53" s="1011"/>
      <c r="P53" s="1011"/>
      <c r="Q53" s="1012"/>
      <c r="R53" s="50"/>
      <c r="S53" s="50"/>
      <c r="T53" s="50"/>
    </row>
    <row r="54" spans="1:20" ht="18" customHeight="1" thickBot="1">
      <c r="A54" s="1006" t="s">
        <v>125</v>
      </c>
      <c r="B54" s="1007"/>
      <c r="C54" s="1007"/>
      <c r="D54" s="1007"/>
      <c r="E54" s="1007"/>
      <c r="F54" s="1007"/>
      <c r="G54" s="1007"/>
      <c r="H54" s="1008"/>
      <c r="I54" s="1008"/>
      <c r="J54" s="1008"/>
      <c r="K54" s="1008"/>
      <c r="L54" s="1008"/>
      <c r="M54" s="1008"/>
      <c r="N54" s="1007"/>
      <c r="O54" s="1007"/>
      <c r="P54" s="1007"/>
      <c r="Q54" s="1009"/>
      <c r="R54" s="59"/>
      <c r="S54" s="31"/>
      <c r="T54" s="31"/>
    </row>
    <row r="55" spans="1:23" s="83" customFormat="1" ht="18.75" customHeight="1">
      <c r="A55" s="85" t="s">
        <v>126</v>
      </c>
      <c r="B55" s="86" t="s">
        <v>127</v>
      </c>
      <c r="C55" s="87"/>
      <c r="D55" s="88">
        <v>1</v>
      </c>
      <c r="E55" s="89"/>
      <c r="F55" s="90"/>
      <c r="G55" s="156">
        <v>3</v>
      </c>
      <c r="H55" s="171">
        <f>G55*30</f>
        <v>90</v>
      </c>
      <c r="I55" s="172">
        <f>J55+L55</f>
        <v>30</v>
      </c>
      <c r="J55" s="173">
        <v>15</v>
      </c>
      <c r="K55" s="173"/>
      <c r="L55" s="173">
        <v>15</v>
      </c>
      <c r="M55" s="174">
        <f>H55-I55</f>
        <v>60</v>
      </c>
      <c r="N55" s="164">
        <v>2</v>
      </c>
      <c r="O55" s="91"/>
      <c r="P55" s="92"/>
      <c r="Q55" s="93"/>
      <c r="R55" s="82"/>
      <c r="S55" s="82"/>
      <c r="T55" s="82"/>
      <c r="U55" s="82"/>
      <c r="V55" s="82"/>
      <c r="W55" s="82"/>
    </row>
    <row r="56" spans="1:42" s="84" customFormat="1" ht="18.75" customHeight="1">
      <c r="A56" s="94" t="s">
        <v>128</v>
      </c>
      <c r="B56" s="95" t="s">
        <v>129</v>
      </c>
      <c r="C56" s="96"/>
      <c r="D56" s="97">
        <v>1</v>
      </c>
      <c r="E56" s="98"/>
      <c r="F56" s="99"/>
      <c r="G56" s="157">
        <v>3</v>
      </c>
      <c r="H56" s="155">
        <f>G56*30</f>
        <v>90</v>
      </c>
      <c r="I56" s="121">
        <f aca="true" t="shared" si="12" ref="I56:I62">J56+L56</f>
        <v>30</v>
      </c>
      <c r="J56" s="122">
        <v>15</v>
      </c>
      <c r="K56" s="122"/>
      <c r="L56" s="122">
        <v>15</v>
      </c>
      <c r="M56" s="111">
        <f aca="true" t="shared" si="13" ref="M56:M62">H56-I56</f>
        <v>60</v>
      </c>
      <c r="N56" s="165">
        <v>2</v>
      </c>
      <c r="O56" s="100"/>
      <c r="P56" s="101"/>
      <c r="Q56" s="102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2" s="62" customFormat="1" ht="32.25" customHeight="1" thickBot="1">
      <c r="A57" s="103" t="s">
        <v>130</v>
      </c>
      <c r="B57" s="104" t="s">
        <v>131</v>
      </c>
      <c r="C57" s="105"/>
      <c r="D57" s="106" t="s">
        <v>200</v>
      </c>
      <c r="E57" s="107"/>
      <c r="F57" s="108"/>
      <c r="G57" s="158">
        <v>3</v>
      </c>
      <c r="H57" s="109">
        <f>30*G57</f>
        <v>90</v>
      </c>
      <c r="I57" s="121">
        <f t="shared" si="12"/>
        <v>27</v>
      </c>
      <c r="J57" s="110">
        <v>18</v>
      </c>
      <c r="K57" s="110"/>
      <c r="L57" s="110">
        <v>9</v>
      </c>
      <c r="M57" s="111">
        <f t="shared" si="13"/>
        <v>63</v>
      </c>
      <c r="N57" s="166"/>
      <c r="O57" s="775">
        <v>3</v>
      </c>
      <c r="P57" s="112"/>
      <c r="Q57" s="113"/>
      <c r="R57" s="54"/>
      <c r="S57" s="54"/>
      <c r="T57" s="54">
        <f>H57*0.3</f>
        <v>27</v>
      </c>
      <c r="U57" s="54">
        <f>I57-T57</f>
        <v>0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</row>
    <row r="58" spans="1:42" s="45" customFormat="1" ht="18" customHeight="1" hidden="1">
      <c r="A58" s="114"/>
      <c r="B58" s="115"/>
      <c r="C58" s="116"/>
      <c r="D58" s="117"/>
      <c r="E58" s="118"/>
      <c r="F58" s="119"/>
      <c r="G58" s="159"/>
      <c r="H58" s="120"/>
      <c r="I58" s="121">
        <f t="shared" si="12"/>
        <v>0</v>
      </c>
      <c r="J58" s="112"/>
      <c r="K58" s="122"/>
      <c r="L58" s="122"/>
      <c r="M58" s="111">
        <f t="shared" si="13"/>
        <v>0</v>
      </c>
      <c r="N58" s="167"/>
      <c r="O58" s="123"/>
      <c r="P58" s="123"/>
      <c r="Q58" s="12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</row>
    <row r="59" spans="1:42" s="188" customFormat="1" ht="20.25" customHeight="1" thickBot="1">
      <c r="A59" s="103" t="s">
        <v>132</v>
      </c>
      <c r="B59" s="191" t="s">
        <v>213</v>
      </c>
      <c r="C59" s="192"/>
      <c r="D59" s="193" t="s">
        <v>200</v>
      </c>
      <c r="E59" s="194"/>
      <c r="F59" s="195"/>
      <c r="G59" s="160">
        <v>2</v>
      </c>
      <c r="H59" s="125">
        <f>G59*30</f>
        <v>60</v>
      </c>
      <c r="I59" s="121">
        <f t="shared" si="12"/>
        <v>18</v>
      </c>
      <c r="J59" s="126">
        <v>18</v>
      </c>
      <c r="K59" s="126"/>
      <c r="L59" s="126"/>
      <c r="M59" s="196">
        <f>H59-I59</f>
        <v>42</v>
      </c>
      <c r="N59" s="197"/>
      <c r="O59" s="198">
        <v>2</v>
      </c>
      <c r="P59" s="199"/>
      <c r="Q59" s="200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</row>
    <row r="60" spans="1:42" s="39" customFormat="1" ht="18.75" customHeight="1" thickBot="1">
      <c r="A60" s="103" t="s">
        <v>133</v>
      </c>
      <c r="B60" s="127" t="s">
        <v>134</v>
      </c>
      <c r="C60" s="128"/>
      <c r="D60" s="128" t="s">
        <v>200</v>
      </c>
      <c r="E60" s="129"/>
      <c r="F60" s="130"/>
      <c r="G60" s="161">
        <v>3</v>
      </c>
      <c r="H60" s="125">
        <f>G60*30</f>
        <v>90</v>
      </c>
      <c r="I60" s="121">
        <f t="shared" si="12"/>
        <v>18</v>
      </c>
      <c r="J60" s="112">
        <v>9</v>
      </c>
      <c r="K60" s="122"/>
      <c r="L60" s="122">
        <v>9</v>
      </c>
      <c r="M60" s="111">
        <f t="shared" si="13"/>
        <v>72</v>
      </c>
      <c r="N60" s="168"/>
      <c r="O60" s="802">
        <v>2</v>
      </c>
      <c r="P60" s="131"/>
      <c r="Q60" s="132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</row>
    <row r="61" spans="1:42" s="40" customFormat="1" ht="19.5" customHeight="1" thickBot="1">
      <c r="A61" s="103" t="s">
        <v>135</v>
      </c>
      <c r="B61" s="133" t="s">
        <v>136</v>
      </c>
      <c r="C61" s="134"/>
      <c r="D61" s="134" t="s">
        <v>201</v>
      </c>
      <c r="E61" s="135"/>
      <c r="F61" s="136"/>
      <c r="G61" s="162">
        <v>3</v>
      </c>
      <c r="H61" s="125">
        <f>G61*30</f>
        <v>90</v>
      </c>
      <c r="I61" s="121">
        <f t="shared" si="12"/>
        <v>27</v>
      </c>
      <c r="J61" s="126">
        <v>18</v>
      </c>
      <c r="K61" s="126"/>
      <c r="L61" s="126">
        <v>9</v>
      </c>
      <c r="M61" s="111">
        <f t="shared" si="13"/>
        <v>63</v>
      </c>
      <c r="N61" s="169"/>
      <c r="O61" s="137"/>
      <c r="P61" s="138">
        <v>3</v>
      </c>
      <c r="Q61" s="139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</row>
    <row r="62" spans="1:42" s="40" customFormat="1" ht="17.25" customHeight="1" thickBot="1">
      <c r="A62" s="140" t="s">
        <v>137</v>
      </c>
      <c r="B62" s="141" t="s">
        <v>138</v>
      </c>
      <c r="C62" s="142"/>
      <c r="D62" s="142" t="s">
        <v>201</v>
      </c>
      <c r="E62" s="143"/>
      <c r="F62" s="144"/>
      <c r="G62" s="163">
        <v>3</v>
      </c>
      <c r="H62" s="175">
        <f>G62*30</f>
        <v>90</v>
      </c>
      <c r="I62" s="176">
        <f t="shared" si="12"/>
        <v>27</v>
      </c>
      <c r="J62" s="177">
        <v>18</v>
      </c>
      <c r="K62" s="177"/>
      <c r="L62" s="177">
        <v>9</v>
      </c>
      <c r="M62" s="178">
        <f t="shared" si="13"/>
        <v>63</v>
      </c>
      <c r="N62" s="170"/>
      <c r="O62" s="145"/>
      <c r="P62" s="146">
        <v>3</v>
      </c>
      <c r="Q62" s="147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1:17" ht="18.75" customHeight="1" thickBot="1">
      <c r="A63" s="1004" t="s">
        <v>139</v>
      </c>
      <c r="B63" s="1005"/>
      <c r="C63" s="148"/>
      <c r="D63" s="149"/>
      <c r="E63" s="46"/>
      <c r="F63" s="149"/>
      <c r="G63" s="150">
        <f>SUM(G55:G62)</f>
        <v>20</v>
      </c>
      <c r="H63" s="151">
        <f>SUM(H55:H62)</f>
        <v>600</v>
      </c>
      <c r="I63" s="151">
        <f aca="true" t="shared" si="14" ref="I63:P63">SUM(I55:I62)</f>
        <v>177</v>
      </c>
      <c r="J63" s="151">
        <f t="shared" si="14"/>
        <v>111</v>
      </c>
      <c r="K63" s="151"/>
      <c r="L63" s="151">
        <f t="shared" si="14"/>
        <v>66</v>
      </c>
      <c r="M63" s="151">
        <f t="shared" si="14"/>
        <v>423</v>
      </c>
      <c r="N63" s="152">
        <f t="shared" si="14"/>
        <v>4</v>
      </c>
      <c r="O63" s="152">
        <f t="shared" si="14"/>
        <v>7</v>
      </c>
      <c r="P63" s="152">
        <f t="shared" si="14"/>
        <v>6</v>
      </c>
      <c r="Q63" s="152"/>
    </row>
    <row r="64" spans="1:17" ht="19.5" customHeight="1" thickBot="1">
      <c r="A64" s="1006" t="s">
        <v>181</v>
      </c>
      <c r="B64" s="1007"/>
      <c r="C64" s="1007"/>
      <c r="D64" s="1007"/>
      <c r="E64" s="1007"/>
      <c r="F64" s="1007"/>
      <c r="G64" s="1007"/>
      <c r="H64" s="1008"/>
      <c r="I64" s="1008"/>
      <c r="J64" s="1008"/>
      <c r="K64" s="1008"/>
      <c r="L64" s="1008"/>
      <c r="M64" s="1008"/>
      <c r="N64" s="1007"/>
      <c r="O64" s="1007"/>
      <c r="P64" s="1007"/>
      <c r="Q64" s="1009"/>
    </row>
    <row r="65" spans="1:18" s="184" customFormat="1" ht="15.75">
      <c r="A65" s="85" t="s">
        <v>140</v>
      </c>
      <c r="B65" s="201" t="s">
        <v>150</v>
      </c>
      <c r="C65" s="202"/>
      <c r="D65" s="153">
        <v>1</v>
      </c>
      <c r="E65" s="203"/>
      <c r="F65" s="50"/>
      <c r="G65" s="179">
        <v>3</v>
      </c>
      <c r="H65" s="171">
        <f>G65*30</f>
        <v>90</v>
      </c>
      <c r="I65" s="172">
        <f>J65+L65</f>
        <v>30</v>
      </c>
      <c r="J65" s="173">
        <v>15</v>
      </c>
      <c r="K65" s="173"/>
      <c r="L65" s="173">
        <v>15</v>
      </c>
      <c r="M65" s="174">
        <f>H65-I65</f>
        <v>60</v>
      </c>
      <c r="N65" s="164">
        <v>2</v>
      </c>
      <c r="O65" s="204"/>
      <c r="P65" s="92"/>
      <c r="Q65" s="205"/>
      <c r="R65" s="184" t="s">
        <v>214</v>
      </c>
    </row>
    <row r="66" spans="1:42" s="185" customFormat="1" ht="18" customHeight="1">
      <c r="A66" s="206" t="s">
        <v>141</v>
      </c>
      <c r="B66" s="207" t="s">
        <v>148</v>
      </c>
      <c r="C66" s="208"/>
      <c r="D66" s="154">
        <v>1</v>
      </c>
      <c r="E66" s="209"/>
      <c r="F66" s="210"/>
      <c r="G66" s="160">
        <v>3</v>
      </c>
      <c r="H66" s="155">
        <v>90</v>
      </c>
      <c r="I66" s="121">
        <f aca="true" t="shared" si="15" ref="I66:I71">J66+L66</f>
        <v>30</v>
      </c>
      <c r="J66" s="122">
        <v>15</v>
      </c>
      <c r="K66" s="122"/>
      <c r="L66" s="122">
        <v>15</v>
      </c>
      <c r="M66" s="111">
        <f aca="true" t="shared" si="16" ref="M66:M71">H66-I66</f>
        <v>60</v>
      </c>
      <c r="N66" s="165">
        <v>2</v>
      </c>
      <c r="O66" s="100"/>
      <c r="P66" s="101"/>
      <c r="Q66" s="211"/>
      <c r="R66" s="184" t="s">
        <v>214</v>
      </c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</row>
    <row r="67" spans="1:42" s="61" customFormat="1" ht="33" customHeight="1">
      <c r="A67" s="206" t="s">
        <v>143</v>
      </c>
      <c r="B67" s="191" t="s">
        <v>131</v>
      </c>
      <c r="C67" s="777"/>
      <c r="D67" s="193" t="s">
        <v>200</v>
      </c>
      <c r="E67" s="803"/>
      <c r="F67" s="804"/>
      <c r="G67" s="159">
        <v>3</v>
      </c>
      <c r="H67" s="120">
        <f>G67*30</f>
        <v>90</v>
      </c>
      <c r="I67" s="121">
        <f t="shared" si="15"/>
        <v>27</v>
      </c>
      <c r="J67" s="805">
        <v>18</v>
      </c>
      <c r="K67" s="805"/>
      <c r="L67" s="805">
        <v>9</v>
      </c>
      <c r="M67" s="111">
        <f t="shared" si="16"/>
        <v>63</v>
      </c>
      <c r="N67" s="166"/>
      <c r="O67" s="775">
        <v>3</v>
      </c>
      <c r="P67" s="112"/>
      <c r="Q67" s="806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</row>
    <row r="68" spans="1:17" s="186" customFormat="1" ht="18" customHeight="1">
      <c r="A68" s="206" t="s">
        <v>145</v>
      </c>
      <c r="B68" s="191" t="s">
        <v>213</v>
      </c>
      <c r="C68" s="777"/>
      <c r="D68" s="193" t="s">
        <v>200</v>
      </c>
      <c r="E68" s="803"/>
      <c r="F68" s="804"/>
      <c r="G68" s="160">
        <v>2</v>
      </c>
      <c r="H68" s="120">
        <f>G68*30</f>
        <v>60</v>
      </c>
      <c r="I68" s="121">
        <f t="shared" si="15"/>
        <v>18</v>
      </c>
      <c r="J68" s="112">
        <v>18</v>
      </c>
      <c r="K68" s="122"/>
      <c r="L68" s="122"/>
      <c r="M68" s="111">
        <f t="shared" si="16"/>
        <v>42</v>
      </c>
      <c r="N68" s="167"/>
      <c r="O68" s="123">
        <v>2</v>
      </c>
      <c r="P68" s="123"/>
      <c r="Q68" s="806"/>
    </row>
    <row r="69" spans="1:18" s="186" customFormat="1" ht="18" customHeight="1">
      <c r="A69" s="206" t="s">
        <v>146</v>
      </c>
      <c r="B69" s="807" t="s">
        <v>182</v>
      </c>
      <c r="C69" s="777"/>
      <c r="D69" s="193" t="s">
        <v>200</v>
      </c>
      <c r="E69" s="803"/>
      <c r="F69" s="804"/>
      <c r="G69" s="160">
        <v>3</v>
      </c>
      <c r="H69" s="120">
        <f>G69*30</f>
        <v>90</v>
      </c>
      <c r="I69" s="121">
        <f t="shared" si="15"/>
        <v>18</v>
      </c>
      <c r="J69" s="112">
        <v>9</v>
      </c>
      <c r="K69" s="122"/>
      <c r="L69" s="122">
        <v>9</v>
      </c>
      <c r="M69" s="111">
        <f t="shared" si="16"/>
        <v>72</v>
      </c>
      <c r="N69" s="197"/>
      <c r="O69" s="198">
        <v>2</v>
      </c>
      <c r="P69" s="199"/>
      <c r="Q69" s="806"/>
      <c r="R69" s="186" t="s">
        <v>215</v>
      </c>
    </row>
    <row r="70" spans="1:42" s="189" customFormat="1" ht="15.75">
      <c r="A70" s="206" t="s">
        <v>147</v>
      </c>
      <c r="B70" s="207" t="s">
        <v>144</v>
      </c>
      <c r="C70" s="778"/>
      <c r="D70" s="106" t="s">
        <v>201</v>
      </c>
      <c r="E70" s="808"/>
      <c r="F70" s="771"/>
      <c r="G70" s="158">
        <v>3</v>
      </c>
      <c r="H70" s="109">
        <f>30*G70</f>
        <v>90</v>
      </c>
      <c r="I70" s="121">
        <f t="shared" si="15"/>
        <v>27</v>
      </c>
      <c r="J70" s="110">
        <v>18</v>
      </c>
      <c r="K70" s="110"/>
      <c r="L70" s="110">
        <v>9</v>
      </c>
      <c r="M70" s="111">
        <f t="shared" si="16"/>
        <v>63</v>
      </c>
      <c r="N70" s="168"/>
      <c r="O70" s="802"/>
      <c r="P70" s="131">
        <v>3</v>
      </c>
      <c r="Q70" s="776"/>
      <c r="R70" s="187" t="s">
        <v>216</v>
      </c>
      <c r="S70" s="187"/>
      <c r="T70" s="187">
        <f>H70*0.3</f>
        <v>27</v>
      </c>
      <c r="U70" s="187">
        <f>I70-T70</f>
        <v>0</v>
      </c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</row>
    <row r="71" spans="1:18" s="186" customFormat="1" ht="19.5" customHeight="1" thickBot="1">
      <c r="A71" s="809" t="s">
        <v>149</v>
      </c>
      <c r="B71" s="810" t="s">
        <v>142</v>
      </c>
      <c r="C71" s="811"/>
      <c r="D71" s="694" t="s">
        <v>201</v>
      </c>
      <c r="E71" s="812"/>
      <c r="F71" s="813"/>
      <c r="G71" s="814">
        <v>3</v>
      </c>
      <c r="H71" s="815">
        <f>G71*30</f>
        <v>90</v>
      </c>
      <c r="I71" s="176">
        <f t="shared" si="15"/>
        <v>27</v>
      </c>
      <c r="J71" s="816">
        <v>18</v>
      </c>
      <c r="K71" s="817"/>
      <c r="L71" s="817">
        <v>9</v>
      </c>
      <c r="M71" s="178">
        <f t="shared" si="16"/>
        <v>63</v>
      </c>
      <c r="N71" s="818"/>
      <c r="O71" s="819"/>
      <c r="P71" s="820">
        <v>3</v>
      </c>
      <c r="Q71" s="821"/>
      <c r="R71" s="186" t="s">
        <v>217</v>
      </c>
    </row>
    <row r="72" spans="1:20" ht="16.5" thickBot="1">
      <c r="A72" s="1037" t="s">
        <v>151</v>
      </c>
      <c r="B72" s="1038"/>
      <c r="C72" s="822"/>
      <c r="D72" s="823"/>
      <c r="E72" s="824"/>
      <c r="F72" s="825"/>
      <c r="G72" s="709">
        <f>SUM(G65:G71)</f>
        <v>20</v>
      </c>
      <c r="H72" s="826">
        <f aca="true" t="shared" si="17" ref="H72:M72">SUM(H65:H71)</f>
        <v>600</v>
      </c>
      <c r="I72" s="827">
        <f>SUM(I65:I71)</f>
        <v>177</v>
      </c>
      <c r="J72" s="827">
        <f t="shared" si="17"/>
        <v>111</v>
      </c>
      <c r="K72" s="827"/>
      <c r="L72" s="827">
        <f t="shared" si="17"/>
        <v>66</v>
      </c>
      <c r="M72" s="827">
        <f t="shared" si="17"/>
        <v>423</v>
      </c>
      <c r="N72" s="828">
        <f>SUM(N65:N71)</f>
        <v>4</v>
      </c>
      <c r="O72" s="829">
        <f>SUM(O65:O71)</f>
        <v>7</v>
      </c>
      <c r="P72" s="829">
        <f>SUM(P65:P71)</f>
        <v>6</v>
      </c>
      <c r="Q72" s="830"/>
      <c r="R72" s="46"/>
      <c r="S72" s="47"/>
      <c r="T72" s="47">
        <f>J72+L72+M72</f>
        <v>600</v>
      </c>
    </row>
    <row r="73" spans="1:20" s="55" customFormat="1" ht="16.5" thickBot="1">
      <c r="A73" s="831"/>
      <c r="B73" s="831"/>
      <c r="C73" s="831"/>
      <c r="D73" s="832"/>
      <c r="E73" s="46"/>
      <c r="F73" s="46"/>
      <c r="G73" s="833"/>
      <c r="H73" s="833"/>
      <c r="I73" s="833"/>
      <c r="J73" s="833"/>
      <c r="K73" s="833"/>
      <c r="L73" s="833"/>
      <c r="M73" s="833"/>
      <c r="N73" s="834"/>
      <c r="O73" s="834"/>
      <c r="P73" s="834"/>
      <c r="Q73" s="835"/>
      <c r="R73" s="46"/>
      <c r="S73" s="47"/>
      <c r="T73" s="47"/>
    </row>
    <row r="74" spans="1:20" ht="18.75" customHeight="1" thickBot="1">
      <c r="A74" s="1006" t="s">
        <v>152</v>
      </c>
      <c r="B74" s="1007"/>
      <c r="C74" s="1007"/>
      <c r="D74" s="1007"/>
      <c r="E74" s="1007"/>
      <c r="F74" s="1007"/>
      <c r="G74" s="1007"/>
      <c r="H74" s="1007"/>
      <c r="I74" s="1007"/>
      <c r="J74" s="1007"/>
      <c r="K74" s="1007"/>
      <c r="L74" s="1007"/>
      <c r="M74" s="1007"/>
      <c r="N74" s="1007"/>
      <c r="O74" s="1007"/>
      <c r="P74" s="1007"/>
      <c r="Q74" s="1009"/>
      <c r="R74" s="59"/>
      <c r="S74" s="31"/>
      <c r="T74" s="31"/>
    </row>
    <row r="75" spans="1:23" s="57" customFormat="1" ht="18" customHeight="1">
      <c r="A75" s="85" t="s">
        <v>153</v>
      </c>
      <c r="B75" s="634" t="s">
        <v>154</v>
      </c>
      <c r="C75" s="87"/>
      <c r="D75" s="153">
        <v>1</v>
      </c>
      <c r="E75" s="836"/>
      <c r="F75" s="837"/>
      <c r="G75" s="179">
        <v>3</v>
      </c>
      <c r="H75" s="171">
        <f>G75*30</f>
        <v>90</v>
      </c>
      <c r="I75" s="172">
        <f>J75+L75</f>
        <v>30</v>
      </c>
      <c r="J75" s="173">
        <v>15</v>
      </c>
      <c r="K75" s="173"/>
      <c r="L75" s="173">
        <v>15</v>
      </c>
      <c r="M75" s="174">
        <f>H75-I75</f>
        <v>60</v>
      </c>
      <c r="N75" s="164">
        <v>2</v>
      </c>
      <c r="O75" s="91"/>
      <c r="P75" s="92"/>
      <c r="Q75" s="93"/>
      <c r="R75" s="36"/>
      <c r="S75" s="36"/>
      <c r="T75" s="36"/>
      <c r="U75" s="36"/>
      <c r="V75" s="36"/>
      <c r="W75" s="36"/>
    </row>
    <row r="76" spans="1:17" s="43" customFormat="1" ht="18" customHeight="1">
      <c r="A76" s="206" t="s">
        <v>155</v>
      </c>
      <c r="B76" s="838" t="s">
        <v>156</v>
      </c>
      <c r="C76" s="96"/>
      <c r="D76" s="154">
        <v>1</v>
      </c>
      <c r="E76" s="98"/>
      <c r="F76" s="99"/>
      <c r="G76" s="160">
        <v>3</v>
      </c>
      <c r="H76" s="155">
        <v>90</v>
      </c>
      <c r="I76" s="121">
        <f aca="true" t="shared" si="18" ref="I76:I81">J76+L76</f>
        <v>30</v>
      </c>
      <c r="J76" s="122">
        <v>15</v>
      </c>
      <c r="K76" s="122"/>
      <c r="L76" s="122">
        <v>15</v>
      </c>
      <c r="M76" s="111">
        <f aca="true" t="shared" si="19" ref="M76:M81">H76-I76</f>
        <v>60</v>
      </c>
      <c r="N76" s="165">
        <v>2</v>
      </c>
      <c r="O76" s="100"/>
      <c r="P76" s="101"/>
      <c r="Q76" s="102"/>
    </row>
    <row r="77" spans="1:21" s="37" customFormat="1" ht="33.75" customHeight="1">
      <c r="A77" s="206" t="s">
        <v>157</v>
      </c>
      <c r="B77" s="839" t="s">
        <v>158</v>
      </c>
      <c r="C77" s="778"/>
      <c r="D77" s="193" t="s">
        <v>200</v>
      </c>
      <c r="E77" s="808"/>
      <c r="F77" s="771"/>
      <c r="G77" s="159">
        <v>3</v>
      </c>
      <c r="H77" s="120">
        <f>G77*30</f>
        <v>90</v>
      </c>
      <c r="I77" s="121">
        <f t="shared" si="18"/>
        <v>27</v>
      </c>
      <c r="J77" s="805">
        <v>18</v>
      </c>
      <c r="K77" s="805"/>
      <c r="L77" s="805">
        <v>9</v>
      </c>
      <c r="M77" s="111">
        <f t="shared" si="19"/>
        <v>63</v>
      </c>
      <c r="N77" s="166"/>
      <c r="O77" s="775">
        <v>3</v>
      </c>
      <c r="P77" s="112"/>
      <c r="Q77" s="840"/>
      <c r="R77" s="44"/>
      <c r="T77" s="37">
        <f>H77*0.3</f>
        <v>27</v>
      </c>
      <c r="U77" s="37">
        <f>I77-T77</f>
        <v>0</v>
      </c>
    </row>
    <row r="78" spans="1:17" s="45" customFormat="1" ht="18" customHeight="1">
      <c r="A78" s="206" t="s">
        <v>159</v>
      </c>
      <c r="B78" s="191" t="s">
        <v>213</v>
      </c>
      <c r="C78" s="777"/>
      <c r="D78" s="193" t="s">
        <v>200</v>
      </c>
      <c r="E78" s="803"/>
      <c r="F78" s="804"/>
      <c r="G78" s="160">
        <v>2</v>
      </c>
      <c r="H78" s="120">
        <f>G78*30</f>
        <v>60</v>
      </c>
      <c r="I78" s="121">
        <f t="shared" si="18"/>
        <v>18</v>
      </c>
      <c r="J78" s="112">
        <v>18</v>
      </c>
      <c r="K78" s="122"/>
      <c r="L78" s="122"/>
      <c r="M78" s="111">
        <f t="shared" si="19"/>
        <v>42</v>
      </c>
      <c r="N78" s="167"/>
      <c r="O78" s="123">
        <v>2</v>
      </c>
      <c r="P78" s="123"/>
      <c r="Q78" s="841"/>
    </row>
    <row r="79" spans="1:17" s="45" customFormat="1" ht="18" customHeight="1">
      <c r="A79" s="206" t="s">
        <v>161</v>
      </c>
      <c r="B79" s="786" t="s">
        <v>160</v>
      </c>
      <c r="C79" s="777"/>
      <c r="D79" s="193" t="s">
        <v>200</v>
      </c>
      <c r="E79" s="803"/>
      <c r="F79" s="804"/>
      <c r="G79" s="160">
        <v>3</v>
      </c>
      <c r="H79" s="120">
        <f>G79*30</f>
        <v>90</v>
      </c>
      <c r="I79" s="121">
        <f t="shared" si="18"/>
        <v>18</v>
      </c>
      <c r="J79" s="112">
        <v>9</v>
      </c>
      <c r="K79" s="122"/>
      <c r="L79" s="122">
        <v>9</v>
      </c>
      <c r="M79" s="111">
        <f t="shared" si="19"/>
        <v>72</v>
      </c>
      <c r="N79" s="197"/>
      <c r="O79" s="198">
        <v>2</v>
      </c>
      <c r="P79" s="199"/>
      <c r="Q79" s="841"/>
    </row>
    <row r="80" spans="1:17" s="45" customFormat="1" ht="18" customHeight="1">
      <c r="A80" s="206" t="s">
        <v>163</v>
      </c>
      <c r="B80" s="786" t="s">
        <v>162</v>
      </c>
      <c r="C80" s="842"/>
      <c r="D80" s="106" t="s">
        <v>201</v>
      </c>
      <c r="E80" s="843"/>
      <c r="F80" s="844"/>
      <c r="G80" s="158">
        <v>3</v>
      </c>
      <c r="H80" s="109">
        <f>30*G80</f>
        <v>90</v>
      </c>
      <c r="I80" s="121">
        <f t="shared" si="18"/>
        <v>27</v>
      </c>
      <c r="J80" s="110">
        <v>18</v>
      </c>
      <c r="K80" s="110"/>
      <c r="L80" s="110">
        <v>9</v>
      </c>
      <c r="M80" s="111">
        <f t="shared" si="19"/>
        <v>63</v>
      </c>
      <c r="N80" s="168"/>
      <c r="O80" s="802"/>
      <c r="P80" s="131">
        <v>3</v>
      </c>
      <c r="Q80" s="841"/>
    </row>
    <row r="81" spans="1:17" s="45" customFormat="1" ht="18" customHeight="1" thickBot="1">
      <c r="A81" s="809" t="s">
        <v>164</v>
      </c>
      <c r="B81" s="845" t="s">
        <v>165</v>
      </c>
      <c r="C81" s="809"/>
      <c r="D81" s="694" t="s">
        <v>201</v>
      </c>
      <c r="E81" s="846"/>
      <c r="F81" s="847"/>
      <c r="G81" s="814">
        <v>3</v>
      </c>
      <c r="H81" s="848">
        <f>G81*30</f>
        <v>90</v>
      </c>
      <c r="I81" s="180">
        <f t="shared" si="18"/>
        <v>27</v>
      </c>
      <c r="J81" s="849">
        <v>18</v>
      </c>
      <c r="K81" s="850"/>
      <c r="L81" s="850">
        <v>9</v>
      </c>
      <c r="M81" s="181">
        <f t="shared" si="19"/>
        <v>63</v>
      </c>
      <c r="N81" s="818"/>
      <c r="O81" s="819"/>
      <c r="P81" s="820">
        <v>3</v>
      </c>
      <c r="Q81" s="851"/>
    </row>
    <row r="82" spans="1:20" ht="16.5" thickBot="1">
      <c r="A82" s="1004" t="s">
        <v>166</v>
      </c>
      <c r="B82" s="1034"/>
      <c r="C82" s="852"/>
      <c r="D82" s="853"/>
      <c r="E82" s="854"/>
      <c r="F82" s="855"/>
      <c r="G82" s="856">
        <f>SUM(G75:G81)</f>
        <v>20</v>
      </c>
      <c r="H82" s="857">
        <f>SUM(H75:H81)</f>
        <v>600</v>
      </c>
      <c r="I82" s="858">
        <f aca="true" t="shared" si="20" ref="I82:P82">SUM(I75:I81)</f>
        <v>177</v>
      </c>
      <c r="J82" s="858">
        <f t="shared" si="20"/>
        <v>111</v>
      </c>
      <c r="K82" s="858"/>
      <c r="L82" s="858">
        <f t="shared" si="20"/>
        <v>66</v>
      </c>
      <c r="M82" s="859">
        <f t="shared" si="20"/>
        <v>423</v>
      </c>
      <c r="N82" s="828">
        <f t="shared" si="20"/>
        <v>4</v>
      </c>
      <c r="O82" s="829">
        <f t="shared" si="20"/>
        <v>7</v>
      </c>
      <c r="P82" s="829">
        <f t="shared" si="20"/>
        <v>6</v>
      </c>
      <c r="Q82" s="860"/>
      <c r="R82" s="46"/>
      <c r="S82" s="47"/>
      <c r="T82" s="47"/>
    </row>
    <row r="83" spans="1:20" ht="16.5" thickBot="1">
      <c r="A83" s="1035" t="s">
        <v>167</v>
      </c>
      <c r="B83" s="1036"/>
      <c r="C83" s="861"/>
      <c r="D83" s="862"/>
      <c r="E83" s="863"/>
      <c r="F83" s="864"/>
      <c r="G83" s="865">
        <f>G82+G52</f>
        <v>41.5</v>
      </c>
      <c r="H83" s="866">
        <f>H82+H52</f>
        <v>1245</v>
      </c>
      <c r="I83" s="866">
        <f>I82+I52</f>
        <v>435</v>
      </c>
      <c r="J83" s="866">
        <f>J82+J52</f>
        <v>251</v>
      </c>
      <c r="K83" s="866"/>
      <c r="L83" s="866">
        <f>L82+L52</f>
        <v>184</v>
      </c>
      <c r="M83" s="867">
        <f>M82+M52</f>
        <v>810</v>
      </c>
      <c r="N83" s="868">
        <f>N82+N52</f>
        <v>12</v>
      </c>
      <c r="O83" s="869">
        <f>O82+O52</f>
        <v>14</v>
      </c>
      <c r="P83" s="869">
        <f>P82+P52</f>
        <v>14</v>
      </c>
      <c r="Q83" s="870"/>
      <c r="R83" s="46"/>
      <c r="S83" s="47"/>
      <c r="T83" s="47"/>
    </row>
    <row r="84" spans="1:21" ht="18.75" customHeight="1" thickBot="1">
      <c r="A84" s="1010" t="s">
        <v>168</v>
      </c>
      <c r="B84" s="1011"/>
      <c r="C84" s="1011"/>
      <c r="D84" s="1011"/>
      <c r="E84" s="1011"/>
      <c r="F84" s="1011"/>
      <c r="G84" s="1011"/>
      <c r="H84" s="1011"/>
      <c r="I84" s="1011"/>
      <c r="J84" s="1011"/>
      <c r="K84" s="1011"/>
      <c r="L84" s="1011"/>
      <c r="M84" s="1011"/>
      <c r="N84" s="1011"/>
      <c r="O84" s="1011"/>
      <c r="P84" s="1011"/>
      <c r="Q84" s="1012"/>
      <c r="S84" s="50"/>
      <c r="T84" s="50"/>
      <c r="U84" s="50"/>
    </row>
    <row r="85" spans="1:21" ht="17.25" customHeight="1">
      <c r="A85" s="669" t="s">
        <v>185</v>
      </c>
      <c r="B85" s="871" t="s">
        <v>169</v>
      </c>
      <c r="C85" s="872"/>
      <c r="D85" s="872">
        <v>3</v>
      </c>
      <c r="E85" s="873"/>
      <c r="F85" s="874"/>
      <c r="G85" s="875">
        <v>6</v>
      </c>
      <c r="H85" s="876">
        <f>G85*30</f>
        <v>180</v>
      </c>
      <c r="I85" s="877"/>
      <c r="J85" s="877"/>
      <c r="K85" s="877"/>
      <c r="L85" s="877"/>
      <c r="M85" s="878"/>
      <c r="N85" s="642"/>
      <c r="O85" s="643"/>
      <c r="P85" s="643"/>
      <c r="Q85" s="681"/>
      <c r="S85" s="48"/>
      <c r="T85" s="48"/>
      <c r="U85" s="49"/>
    </row>
    <row r="86" spans="1:21" ht="17.25" customHeight="1" thickBot="1">
      <c r="A86" s="692" t="s">
        <v>186</v>
      </c>
      <c r="B86" s="879" t="s">
        <v>170</v>
      </c>
      <c r="C86" s="880"/>
      <c r="D86" s="881">
        <v>3</v>
      </c>
      <c r="E86" s="165"/>
      <c r="F86" s="690"/>
      <c r="G86" s="882">
        <v>21</v>
      </c>
      <c r="H86" s="883">
        <f>G86*30</f>
        <v>630</v>
      </c>
      <c r="I86" s="100"/>
      <c r="J86" s="100"/>
      <c r="K86" s="100"/>
      <c r="L86" s="100"/>
      <c r="M86" s="690"/>
      <c r="N86" s="689"/>
      <c r="O86" s="100"/>
      <c r="P86" s="100"/>
      <c r="Q86" s="691"/>
      <c r="S86" s="49"/>
      <c r="T86" s="49"/>
      <c r="U86" s="49"/>
    </row>
    <row r="87" spans="1:21" ht="16.5" customHeight="1" thickBot="1">
      <c r="A87" s="1003" t="s">
        <v>171</v>
      </c>
      <c r="B87" s="1003"/>
      <c r="C87" s="715"/>
      <c r="D87" s="715"/>
      <c r="E87" s="884"/>
      <c r="F87" s="885"/>
      <c r="G87" s="886">
        <f>G85+G86</f>
        <v>27</v>
      </c>
      <c r="H87" s="715">
        <f>SUM(H85:H86)</f>
        <v>810</v>
      </c>
      <c r="I87" s="887"/>
      <c r="J87" s="715"/>
      <c r="K87" s="887"/>
      <c r="L87" s="715"/>
      <c r="M87" s="887"/>
      <c r="N87" s="888"/>
      <c r="O87" s="885"/>
      <c r="P87" s="889"/>
      <c r="Q87" s="885"/>
      <c r="S87" s="42"/>
      <c r="T87" s="42"/>
      <c r="U87" s="50"/>
    </row>
    <row r="88" spans="1:20" ht="16.5" customHeight="1" thickBot="1">
      <c r="A88" s="998" t="s">
        <v>172</v>
      </c>
      <c r="B88" s="998"/>
      <c r="C88" s="998"/>
      <c r="D88" s="998"/>
      <c r="E88" s="998"/>
      <c r="F88" s="1028"/>
      <c r="G88" s="998"/>
      <c r="H88" s="998"/>
      <c r="I88" s="998"/>
      <c r="J88" s="998"/>
      <c r="K88" s="998"/>
      <c r="L88" s="998"/>
      <c r="M88" s="998"/>
      <c r="N88" s="1028"/>
      <c r="O88" s="1028"/>
      <c r="P88" s="1028"/>
      <c r="Q88" s="1028"/>
      <c r="R88" s="50"/>
      <c r="S88" s="50"/>
      <c r="T88" s="50"/>
    </row>
    <row r="89" spans="1:20" ht="18.75" customHeight="1" thickBot="1">
      <c r="A89" s="890" t="s">
        <v>187</v>
      </c>
      <c r="B89" s="891" t="s">
        <v>41</v>
      </c>
      <c r="C89" s="892">
        <v>3</v>
      </c>
      <c r="D89" s="893"/>
      <c r="E89" s="836"/>
      <c r="F89" s="894"/>
      <c r="G89" s="895">
        <v>3</v>
      </c>
      <c r="H89" s="896">
        <f>G89*30</f>
        <v>90</v>
      </c>
      <c r="I89" s="897"/>
      <c r="J89" s="897"/>
      <c r="K89" s="897"/>
      <c r="L89" s="897"/>
      <c r="M89" s="898"/>
      <c r="N89" s="899"/>
      <c r="O89" s="900"/>
      <c r="P89" s="901"/>
      <c r="Q89" s="902"/>
      <c r="R89" s="49"/>
      <c r="S89" s="49"/>
      <c r="T89" s="49"/>
    </row>
    <row r="90" spans="1:20" ht="21.75" customHeight="1">
      <c r="A90" s="1029" t="s">
        <v>173</v>
      </c>
      <c r="B90" s="1029"/>
      <c r="C90" s="715"/>
      <c r="D90" s="715"/>
      <c r="E90" s="903"/>
      <c r="F90" s="904"/>
      <c r="G90" s="905">
        <f>G37+G83+G87+G89</f>
        <v>90</v>
      </c>
      <c r="H90" s="906">
        <f>H37+H83+H87+H89</f>
        <v>2700</v>
      </c>
      <c r="I90" s="906">
        <f>I37+I83+I87+I89</f>
        <v>631</v>
      </c>
      <c r="J90" s="906">
        <f>J37+J83+J87+J89</f>
        <v>399</v>
      </c>
      <c r="K90" s="906"/>
      <c r="L90" s="906">
        <f>L37+L83+L87+L89</f>
        <v>232</v>
      </c>
      <c r="M90" s="906">
        <f>M37+M83+M87+M89</f>
        <v>1169</v>
      </c>
      <c r="N90" s="905">
        <f>N37+N83+N87+N89</f>
        <v>17.5</v>
      </c>
      <c r="O90" s="905">
        <f>O37+O83+O87+O89</f>
        <v>20.5</v>
      </c>
      <c r="P90" s="905">
        <f>P37+P83+P87+P89</f>
        <v>20</v>
      </c>
      <c r="Q90" s="905"/>
      <c r="R90" s="42"/>
      <c r="S90" s="42"/>
      <c r="T90" s="42"/>
    </row>
    <row r="91" spans="1:20" s="57" customFormat="1" ht="15.75">
      <c r="A91" s="1030"/>
      <c r="B91" s="1030"/>
      <c r="C91" s="1030"/>
      <c r="D91" s="1030"/>
      <c r="E91" s="1030"/>
      <c r="F91" s="1030"/>
      <c r="G91" s="53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2"/>
      <c r="S91" s="52"/>
      <c r="T91" s="52"/>
    </row>
    <row r="92" spans="1:20" s="57" customFormat="1" ht="16.5" thickBot="1">
      <c r="A92" s="1030"/>
      <c r="B92" s="1030"/>
      <c r="C92" s="1030"/>
      <c r="D92" s="1030"/>
      <c r="E92" s="1030"/>
      <c r="F92" s="1030"/>
      <c r="G92" s="53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2"/>
      <c r="S92" s="52"/>
      <c r="T92" s="52"/>
    </row>
    <row r="93" spans="2:20" ht="19.5" customHeight="1">
      <c r="B93" s="908"/>
      <c r="C93" s="908"/>
      <c r="D93" s="908"/>
      <c r="E93" s="908"/>
      <c r="F93" s="908"/>
      <c r="G93" s="908"/>
      <c r="H93" s="908"/>
      <c r="I93" s="908"/>
      <c r="J93" s="1031" t="s">
        <v>174</v>
      </c>
      <c r="K93" s="1031"/>
      <c r="L93" s="1031"/>
      <c r="M93" s="1031"/>
      <c r="N93" s="909">
        <v>4</v>
      </c>
      <c r="O93" s="910">
        <v>3</v>
      </c>
      <c r="P93" s="635" t="s">
        <v>229</v>
      </c>
      <c r="Q93" s="911"/>
      <c r="R93" s="53"/>
      <c r="S93" s="53"/>
      <c r="T93" s="53"/>
    </row>
    <row r="94" spans="2:20" ht="19.5" customHeight="1">
      <c r="B94" s="908"/>
      <c r="C94" s="908"/>
      <c r="D94" s="908"/>
      <c r="E94" s="908"/>
      <c r="F94" s="908"/>
      <c r="G94" s="908"/>
      <c r="H94" s="908"/>
      <c r="I94" s="908"/>
      <c r="J94" s="1031" t="s">
        <v>176</v>
      </c>
      <c r="K94" s="1031"/>
      <c r="L94" s="1031"/>
      <c r="M94" s="1031"/>
      <c r="N94" s="580">
        <v>5</v>
      </c>
      <c r="O94" s="645" t="s">
        <v>227</v>
      </c>
      <c r="P94" s="645" t="s">
        <v>227</v>
      </c>
      <c r="Q94" s="912"/>
      <c r="R94" s="1024"/>
      <c r="S94" s="1024"/>
      <c r="T94" s="1024"/>
    </row>
    <row r="95" spans="2:20" ht="18" customHeight="1">
      <c r="B95" s="908"/>
      <c r="C95" s="908"/>
      <c r="D95" s="908"/>
      <c r="E95" s="908"/>
      <c r="F95" s="908"/>
      <c r="G95" s="908"/>
      <c r="H95" s="908"/>
      <c r="I95" s="908"/>
      <c r="J95" s="1031" t="s">
        <v>177</v>
      </c>
      <c r="K95" s="1031"/>
      <c r="L95" s="1031"/>
      <c r="M95" s="1031"/>
      <c r="N95" s="580"/>
      <c r="O95" s="913"/>
      <c r="P95" s="913"/>
      <c r="Q95" s="912"/>
      <c r="R95" s="49"/>
      <c r="S95" s="49"/>
      <c r="T95" s="49"/>
    </row>
    <row r="96" spans="2:20" ht="18.75" customHeight="1" thickBot="1">
      <c r="B96" s="908"/>
      <c r="C96" s="908"/>
      <c r="D96" s="908"/>
      <c r="E96" s="908"/>
      <c r="F96" s="908"/>
      <c r="G96" s="908"/>
      <c r="H96" s="908"/>
      <c r="I96" s="908"/>
      <c r="J96" s="1031" t="s">
        <v>178</v>
      </c>
      <c r="K96" s="1031"/>
      <c r="L96" s="1031"/>
      <c r="M96" s="1031"/>
      <c r="N96" s="621"/>
      <c r="O96" s="914">
        <v>2</v>
      </c>
      <c r="P96" s="914"/>
      <c r="Q96" s="915"/>
      <c r="R96" s="49"/>
      <c r="S96" s="49"/>
      <c r="T96" s="49"/>
    </row>
    <row r="97" spans="1:20" ht="16.5" thickBot="1">
      <c r="A97" s="60"/>
      <c r="B97" s="916"/>
      <c r="C97" s="916"/>
      <c r="D97" s="916"/>
      <c r="E97" s="916"/>
      <c r="F97" s="916"/>
      <c r="G97" s="60"/>
      <c r="H97" s="60"/>
      <c r="I97" s="60"/>
      <c r="J97" s="60"/>
      <c r="K97" s="60"/>
      <c r="L97" s="60"/>
      <c r="M97" s="60"/>
      <c r="N97" s="1025">
        <f>G21+G36+G52+G82</f>
        <v>60</v>
      </c>
      <c r="O97" s="1026"/>
      <c r="P97" s="1027"/>
      <c r="Q97" s="917">
        <f>G85+G86+G89</f>
        <v>30</v>
      </c>
      <c r="R97" s="60"/>
      <c r="S97" s="60"/>
      <c r="T97" s="60"/>
    </row>
    <row r="98" spans="1:20" ht="15.75">
      <c r="A98" s="60"/>
      <c r="B98" s="918"/>
      <c r="C98" s="919"/>
      <c r="D98" s="919"/>
      <c r="E98" s="919"/>
      <c r="F98" s="919"/>
      <c r="G98" s="60"/>
      <c r="H98" s="60"/>
      <c r="I98" s="60"/>
      <c r="J98" s="60"/>
      <c r="K98" s="60"/>
      <c r="L98" s="60"/>
      <c r="M98" s="60"/>
      <c r="N98" s="920"/>
      <c r="O98" s="921"/>
      <c r="P98" s="921"/>
      <c r="Q98" s="920"/>
      <c r="R98" s="60"/>
      <c r="S98" s="60"/>
      <c r="T98" s="60"/>
    </row>
    <row r="99" spans="1:20" ht="15.75">
      <c r="A99" s="60"/>
      <c r="B99" s="918"/>
      <c r="C99" s="919"/>
      <c r="D99" s="919"/>
      <c r="E99" s="919"/>
      <c r="F99" s="919"/>
      <c r="G99" s="60"/>
      <c r="H99" s="60"/>
      <c r="I99" s="60"/>
      <c r="J99" s="60"/>
      <c r="K99" s="60"/>
      <c r="L99" s="60"/>
      <c r="M99" s="60"/>
      <c r="N99" s="920"/>
      <c r="O99" s="921"/>
      <c r="P99" s="921"/>
      <c r="Q99" s="920"/>
      <c r="R99" s="60"/>
      <c r="S99" s="60"/>
      <c r="T99" s="60"/>
    </row>
    <row r="100" spans="1:20" ht="28.5" customHeight="1">
      <c r="A100" s="60"/>
      <c r="B100" s="918"/>
      <c r="C100" s="919"/>
      <c r="D100" s="919"/>
      <c r="E100" s="919"/>
      <c r="F100" s="919"/>
      <c r="G100" s="60"/>
      <c r="H100" s="60"/>
      <c r="I100" s="60"/>
      <c r="J100" s="60"/>
      <c r="K100" s="922"/>
      <c r="L100" s="60"/>
      <c r="M100" s="60"/>
      <c r="N100" s="920"/>
      <c r="O100" s="921"/>
      <c r="P100" s="921"/>
      <c r="Q100" s="920"/>
      <c r="R100" s="60"/>
      <c r="S100" s="60"/>
      <c r="T100" s="60"/>
    </row>
    <row r="101" spans="1:20" ht="25.5" customHeight="1">
      <c r="A101" s="60"/>
      <c r="B101" s="923" t="s">
        <v>179</v>
      </c>
      <c r="C101" s="1033"/>
      <c r="D101" s="1033"/>
      <c r="E101" s="1033"/>
      <c r="F101" s="1033"/>
      <c r="G101" s="1033"/>
      <c r="H101" s="924"/>
      <c r="I101" s="1033" t="s">
        <v>183</v>
      </c>
      <c r="J101" s="1033"/>
      <c r="K101" s="1033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39" customHeight="1">
      <c r="A102" s="60"/>
      <c r="B102" s="415"/>
      <c r="C102" s="415"/>
      <c r="D102" s="415"/>
      <c r="E102" s="415"/>
      <c r="F102" s="415"/>
      <c r="G102" s="415"/>
      <c r="H102" s="415"/>
      <c r="I102" s="415"/>
      <c r="J102" s="415"/>
      <c r="K102" s="415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26.25" customHeight="1">
      <c r="A103" s="60"/>
      <c r="B103" s="923" t="s">
        <v>180</v>
      </c>
      <c r="C103" s="1033"/>
      <c r="D103" s="1033"/>
      <c r="E103" s="1033"/>
      <c r="F103" s="1033"/>
      <c r="G103" s="1033"/>
      <c r="H103" s="924"/>
      <c r="I103" s="1033" t="s">
        <v>184</v>
      </c>
      <c r="J103" s="1033"/>
      <c r="K103" s="1033"/>
      <c r="L103" s="925"/>
      <c r="M103" s="60"/>
      <c r="N103" s="60"/>
      <c r="O103" s="60"/>
      <c r="P103" s="60"/>
      <c r="Q103" s="60"/>
      <c r="R103" s="60"/>
      <c r="S103" s="60"/>
      <c r="T103" s="60"/>
    </row>
    <row r="104" spans="1:20" ht="21.75" customHeight="1">
      <c r="A104" s="60"/>
      <c r="B104" s="923"/>
      <c r="C104" s="926"/>
      <c r="D104" s="926"/>
      <c r="E104" s="926"/>
      <c r="F104" s="926"/>
      <c r="G104" s="926"/>
      <c r="H104" s="415"/>
      <c r="I104" s="927"/>
      <c r="J104" s="927"/>
      <c r="K104" s="927"/>
      <c r="L104" s="928"/>
      <c r="M104" s="60"/>
      <c r="N104" s="60"/>
      <c r="O104" s="60"/>
      <c r="P104" s="60"/>
      <c r="Q104" s="60"/>
      <c r="R104" s="60"/>
      <c r="S104" s="60"/>
      <c r="T104" s="60"/>
    </row>
    <row r="105" spans="1:20" ht="44.25" customHeight="1">
      <c r="A105" s="60"/>
      <c r="B105" s="923"/>
      <c r="C105" s="1032"/>
      <c r="D105" s="1032"/>
      <c r="E105" s="1032"/>
      <c r="F105" s="1032"/>
      <c r="G105" s="1032"/>
      <c r="H105" s="929"/>
      <c r="I105" s="1032"/>
      <c r="J105" s="1032"/>
      <c r="K105" s="1032"/>
      <c r="L105" s="928"/>
      <c r="M105" s="60"/>
      <c r="N105" s="60"/>
      <c r="O105" s="60"/>
      <c r="P105" s="60"/>
      <c r="Q105" s="60"/>
      <c r="R105" s="60"/>
      <c r="S105" s="60"/>
      <c r="T105" s="60"/>
    </row>
    <row r="106" spans="1:20" ht="33" customHeight="1">
      <c r="A106" s="60"/>
      <c r="B106" s="930"/>
      <c r="C106" s="931"/>
      <c r="D106" s="931"/>
      <c r="E106" s="931"/>
      <c r="F106" s="931"/>
      <c r="G106" s="931"/>
      <c r="H106" s="60"/>
      <c r="I106" s="928"/>
      <c r="J106" s="928"/>
      <c r="K106" s="928"/>
      <c r="L106" s="928"/>
      <c r="M106" s="60"/>
      <c r="N106" s="60"/>
      <c r="O106" s="60"/>
      <c r="P106" s="60"/>
      <c r="Q106" s="60"/>
      <c r="R106" s="60"/>
      <c r="S106" s="60"/>
      <c r="T106" s="60"/>
    </row>
    <row r="107" spans="1:20" ht="15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5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</sheetData>
  <sheetProtection selectLockedCells="1" selectUnlockedCells="1"/>
  <mergeCells count="62">
    <mergeCell ref="A82:B82"/>
    <mergeCell ref="A83:B83"/>
    <mergeCell ref="A84:Q84"/>
    <mergeCell ref="A53:Q53"/>
    <mergeCell ref="A54:Q54"/>
    <mergeCell ref="A72:B72"/>
    <mergeCell ref="A74:Q74"/>
    <mergeCell ref="C105:G105"/>
    <mergeCell ref="C103:G103"/>
    <mergeCell ref="C101:G101"/>
    <mergeCell ref="I101:K101"/>
    <mergeCell ref="I103:K103"/>
    <mergeCell ref="I105:K105"/>
    <mergeCell ref="R94:T94"/>
    <mergeCell ref="N97:P97"/>
    <mergeCell ref="A88:Q88"/>
    <mergeCell ref="A90:B90"/>
    <mergeCell ref="A91:F91"/>
    <mergeCell ref="A92:F92"/>
    <mergeCell ref="J94:M94"/>
    <mergeCell ref="J95:M95"/>
    <mergeCell ref="J96:M96"/>
    <mergeCell ref="J93:M93"/>
    <mergeCell ref="A87:B87"/>
    <mergeCell ref="A63:B63"/>
    <mergeCell ref="A64:Q64"/>
    <mergeCell ref="A22:Q22"/>
    <mergeCell ref="A23:Q23"/>
    <mergeCell ref="A29:Q29"/>
    <mergeCell ref="A35:B35"/>
    <mergeCell ref="A36:B36"/>
    <mergeCell ref="A39:Q39"/>
    <mergeCell ref="A40:Q40"/>
    <mergeCell ref="A52:B52"/>
    <mergeCell ref="L5:L8"/>
    <mergeCell ref="E7:E8"/>
    <mergeCell ref="F7:F8"/>
    <mergeCell ref="A11:Q11"/>
    <mergeCell ref="A21:B21"/>
    <mergeCell ref="A37:B37"/>
    <mergeCell ref="A10:Q10"/>
    <mergeCell ref="Q4:Q5"/>
    <mergeCell ref="C5:C8"/>
    <mergeCell ref="D5:D8"/>
    <mergeCell ref="E5:F6"/>
    <mergeCell ref="N3:P3"/>
    <mergeCell ref="I4:I8"/>
    <mergeCell ref="J4:L4"/>
    <mergeCell ref="N4:P5"/>
    <mergeCell ref="N7:Q7"/>
    <mergeCell ref="J5:J8"/>
    <mergeCell ref="K5:K8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8" r:id="rId1"/>
  <rowBreaks count="2" manualBreakCount="2">
    <brk id="38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view="pageBreakPreview" zoomScale="76" zoomScaleNormal="77" zoomScaleSheetLayoutView="76" zoomScalePageLayoutView="0" workbookViewId="0" topLeftCell="A1">
      <selection activeCell="O2" sqref="O2:O8"/>
    </sheetView>
  </sheetViews>
  <sheetFormatPr defaultColWidth="9.00390625" defaultRowHeight="12.75"/>
  <cols>
    <col min="1" max="1" width="9.875" style="347" customWidth="1"/>
    <col min="2" max="2" width="58.00390625" style="347" customWidth="1"/>
    <col min="3" max="3" width="6.75390625" style="347" customWidth="1"/>
    <col min="4" max="4" width="7.25390625" style="347" customWidth="1"/>
    <col min="5" max="5" width="7.75390625" style="347" customWidth="1"/>
    <col min="6" max="6" width="6.75390625" style="347" customWidth="1"/>
    <col min="7" max="7" width="7.25390625" style="347" hidden="1" customWidth="1"/>
    <col min="8" max="8" width="0" style="347" hidden="1" customWidth="1"/>
    <col min="9" max="12" width="9.125" style="347" customWidth="1"/>
    <col min="13" max="13" width="0" style="347" hidden="1" customWidth="1"/>
    <col min="14" max="14" width="16.00390625" style="358" customWidth="1"/>
    <col min="15" max="15" width="33.75390625" style="358" customWidth="1"/>
    <col min="16" max="21" width="0" style="54" hidden="1" customWidth="1"/>
    <col min="22" max="16384" width="9.125" style="54" customWidth="1"/>
  </cols>
  <sheetData>
    <row r="1" spans="1:17" ht="21" customHeight="1" thickBot="1">
      <c r="A1" s="1058" t="s">
        <v>222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248"/>
      <c r="P1" s="31"/>
      <c r="Q1" s="31"/>
    </row>
    <row r="2" spans="1:17" ht="35.25" customHeight="1" thickBot="1">
      <c r="A2" s="1059" t="s">
        <v>43</v>
      </c>
      <c r="B2" s="1060" t="s">
        <v>44</v>
      </c>
      <c r="C2" s="1061" t="s">
        <v>199</v>
      </c>
      <c r="D2" s="1061"/>
      <c r="E2" s="1061"/>
      <c r="F2" s="1061"/>
      <c r="G2" s="1039" t="s">
        <v>45</v>
      </c>
      <c r="H2" s="1060" t="s">
        <v>46</v>
      </c>
      <c r="I2" s="1060"/>
      <c r="J2" s="1060"/>
      <c r="K2" s="1060"/>
      <c r="L2" s="1060"/>
      <c r="M2" s="1060"/>
      <c r="N2" s="249"/>
      <c r="O2" s="1057" t="s">
        <v>223</v>
      </c>
      <c r="P2" s="31"/>
      <c r="Q2" s="31"/>
    </row>
    <row r="3" spans="1:17" ht="19.5" customHeight="1" thickBot="1">
      <c r="A3" s="1059"/>
      <c r="B3" s="1060"/>
      <c r="C3" s="1061"/>
      <c r="D3" s="1061"/>
      <c r="E3" s="1061"/>
      <c r="F3" s="1061"/>
      <c r="G3" s="1039"/>
      <c r="H3" s="1062" t="s">
        <v>47</v>
      </c>
      <c r="I3" s="1053" t="s">
        <v>48</v>
      </c>
      <c r="J3" s="1053"/>
      <c r="K3" s="1053"/>
      <c r="L3" s="1053"/>
      <c r="M3" s="1039" t="s">
        <v>49</v>
      </c>
      <c r="N3" s="249" t="s">
        <v>50</v>
      </c>
      <c r="O3" s="1057"/>
      <c r="P3" s="31"/>
      <c r="Q3" s="31"/>
    </row>
    <row r="4" spans="1:17" ht="18" customHeight="1" thickBot="1">
      <c r="A4" s="1059"/>
      <c r="B4" s="1060"/>
      <c r="C4" s="1061"/>
      <c r="D4" s="1061"/>
      <c r="E4" s="1061"/>
      <c r="F4" s="1061"/>
      <c r="G4" s="1039"/>
      <c r="H4" s="1062"/>
      <c r="I4" s="1039" t="s">
        <v>52</v>
      </c>
      <c r="J4" s="1052" t="s">
        <v>53</v>
      </c>
      <c r="K4" s="1052"/>
      <c r="L4" s="1052"/>
      <c r="M4" s="1039"/>
      <c r="N4" s="1053" t="s">
        <v>206</v>
      </c>
      <c r="O4" s="1057"/>
      <c r="P4" s="31"/>
      <c r="Q4" s="31"/>
    </row>
    <row r="5" spans="1:17" ht="12.75" customHeight="1" thickBot="1">
      <c r="A5" s="1059"/>
      <c r="B5" s="1060"/>
      <c r="C5" s="1039" t="s">
        <v>54</v>
      </c>
      <c r="D5" s="1039" t="s">
        <v>55</v>
      </c>
      <c r="E5" s="1050" t="s">
        <v>56</v>
      </c>
      <c r="F5" s="1050"/>
      <c r="G5" s="1039"/>
      <c r="H5" s="1062"/>
      <c r="I5" s="1039"/>
      <c r="J5" s="1039" t="s">
        <v>57</v>
      </c>
      <c r="K5" s="1039" t="s">
        <v>58</v>
      </c>
      <c r="L5" s="1054" t="s">
        <v>59</v>
      </c>
      <c r="M5" s="1039"/>
      <c r="N5" s="1053"/>
      <c r="O5" s="1057"/>
      <c r="P5" s="31"/>
      <c r="Q5" s="31"/>
    </row>
    <row r="6" spans="1:17" ht="19.5" customHeight="1" thickBot="1">
      <c r="A6" s="1059"/>
      <c r="B6" s="1060"/>
      <c r="C6" s="1039"/>
      <c r="D6" s="1039"/>
      <c r="E6" s="1050"/>
      <c r="F6" s="1050"/>
      <c r="G6" s="1039"/>
      <c r="H6" s="1062"/>
      <c r="I6" s="1039"/>
      <c r="J6" s="1039"/>
      <c r="K6" s="1039"/>
      <c r="L6" s="1054"/>
      <c r="M6" s="1039"/>
      <c r="N6" s="250">
        <v>1</v>
      </c>
      <c r="O6" s="1057"/>
      <c r="P6" s="31"/>
      <c r="Q6" s="31"/>
    </row>
    <row r="7" spans="1:17" ht="19.5" customHeight="1" thickBot="1">
      <c r="A7" s="1059"/>
      <c r="B7" s="1060"/>
      <c r="C7" s="1039"/>
      <c r="D7" s="1039"/>
      <c r="E7" s="1055" t="s">
        <v>60</v>
      </c>
      <c r="F7" s="1039" t="s">
        <v>61</v>
      </c>
      <c r="G7" s="1039"/>
      <c r="H7" s="1062"/>
      <c r="I7" s="1039"/>
      <c r="J7" s="1039"/>
      <c r="K7" s="1039"/>
      <c r="L7" s="1054"/>
      <c r="M7" s="1039"/>
      <c r="N7" s="251"/>
      <c r="O7" s="1057"/>
      <c r="P7" s="31"/>
      <c r="Q7" s="31"/>
    </row>
    <row r="8" spans="1:17" ht="27" customHeight="1" thickBot="1">
      <c r="A8" s="1059"/>
      <c r="B8" s="1060"/>
      <c r="C8" s="1039"/>
      <c r="D8" s="1039"/>
      <c r="E8" s="1055"/>
      <c r="F8" s="1056"/>
      <c r="G8" s="1051"/>
      <c r="H8" s="1063"/>
      <c r="I8" s="1051"/>
      <c r="J8" s="1039"/>
      <c r="K8" s="1039"/>
      <c r="L8" s="1054"/>
      <c r="M8" s="1039"/>
      <c r="N8" s="252" t="s">
        <v>224</v>
      </c>
      <c r="O8" s="1057"/>
      <c r="P8" s="31"/>
      <c r="Q8" s="31"/>
    </row>
    <row r="9" spans="1:18" ht="40.5">
      <c r="A9" s="253" t="s">
        <v>68</v>
      </c>
      <c r="B9" s="254" t="s">
        <v>69</v>
      </c>
      <c r="C9" s="255"/>
      <c r="D9" s="256">
        <v>1</v>
      </c>
      <c r="E9" s="359"/>
      <c r="F9" s="365"/>
      <c r="G9" s="345">
        <v>2</v>
      </c>
      <c r="H9" s="366">
        <f aca="true" t="shared" si="0" ref="H9:H15">G9*30</f>
        <v>60</v>
      </c>
      <c r="I9" s="366">
        <f>SUM(J9:L9)</f>
        <v>20</v>
      </c>
      <c r="J9" s="257">
        <v>14</v>
      </c>
      <c r="K9" s="258"/>
      <c r="L9" s="258">
        <v>6</v>
      </c>
      <c r="M9" s="259">
        <f aca="true" t="shared" si="1" ref="M9:M15">H9-I9</f>
        <v>40</v>
      </c>
      <c r="N9" s="260">
        <v>1.5</v>
      </c>
      <c r="O9" s="261"/>
      <c r="P9" s="50"/>
      <c r="Q9" s="50"/>
      <c r="R9" s="55"/>
    </row>
    <row r="10" spans="1:18" ht="40.5">
      <c r="A10" s="253" t="s">
        <v>72</v>
      </c>
      <c r="B10" s="262" t="s">
        <v>73</v>
      </c>
      <c r="C10" s="263">
        <v>1</v>
      </c>
      <c r="D10" s="264"/>
      <c r="E10" s="360"/>
      <c r="F10" s="367"/>
      <c r="G10" s="368">
        <v>1.5</v>
      </c>
      <c r="H10" s="369">
        <f t="shared" si="0"/>
        <v>45</v>
      </c>
      <c r="I10" s="367">
        <v>15</v>
      </c>
      <c r="J10" s="265">
        <v>15</v>
      </c>
      <c r="K10" s="266"/>
      <c r="L10" s="266"/>
      <c r="M10" s="267">
        <f t="shared" si="1"/>
        <v>30</v>
      </c>
      <c r="N10" s="268">
        <v>1</v>
      </c>
      <c r="O10" s="261"/>
      <c r="P10" s="50"/>
      <c r="Q10" s="50"/>
      <c r="R10" s="55"/>
    </row>
    <row r="11" spans="1:18" ht="40.5">
      <c r="A11" s="253" t="s">
        <v>74</v>
      </c>
      <c r="B11" s="262" t="s">
        <v>75</v>
      </c>
      <c r="C11" s="263"/>
      <c r="D11" s="264">
        <v>1</v>
      </c>
      <c r="E11" s="360"/>
      <c r="F11" s="370"/>
      <c r="G11" s="368">
        <v>1.5</v>
      </c>
      <c r="H11" s="369">
        <f t="shared" si="0"/>
        <v>45</v>
      </c>
      <c r="I11" s="367">
        <v>15</v>
      </c>
      <c r="J11" s="265">
        <v>5</v>
      </c>
      <c r="K11" s="266"/>
      <c r="L11" s="266">
        <v>10</v>
      </c>
      <c r="M11" s="267">
        <f t="shared" si="1"/>
        <v>30</v>
      </c>
      <c r="N11" s="268">
        <v>1</v>
      </c>
      <c r="O11" s="261"/>
      <c r="P11" s="50"/>
      <c r="Q11" s="50"/>
      <c r="R11" s="55"/>
    </row>
    <row r="12" spans="1:18" ht="41.25" thickBot="1">
      <c r="A12" s="269" t="s">
        <v>85</v>
      </c>
      <c r="B12" s="270" t="s">
        <v>84</v>
      </c>
      <c r="C12" s="271"/>
      <c r="D12" s="263">
        <v>1</v>
      </c>
      <c r="E12" s="272"/>
      <c r="F12" s="361"/>
      <c r="G12" s="362">
        <v>2.5</v>
      </c>
      <c r="H12" s="363">
        <f t="shared" si="0"/>
        <v>75</v>
      </c>
      <c r="I12" s="364">
        <f>SUM(J12:L12)</f>
        <v>30</v>
      </c>
      <c r="J12" s="273"/>
      <c r="K12" s="273"/>
      <c r="L12" s="273">
        <v>30</v>
      </c>
      <c r="M12" s="267">
        <f t="shared" si="1"/>
        <v>45</v>
      </c>
      <c r="N12" s="268">
        <v>2</v>
      </c>
      <c r="O12" s="261"/>
      <c r="P12" s="50"/>
      <c r="Q12" s="50"/>
      <c r="R12" s="55"/>
    </row>
    <row r="13" spans="1:18" s="36" customFormat="1" ht="18" customHeight="1">
      <c r="A13" s="274" t="s">
        <v>105</v>
      </c>
      <c r="B13" s="275" t="s">
        <v>106</v>
      </c>
      <c r="C13" s="276">
        <v>1</v>
      </c>
      <c r="D13" s="277"/>
      <c r="E13" s="278"/>
      <c r="F13" s="279"/>
      <c r="G13" s="280">
        <v>2.5</v>
      </c>
      <c r="H13" s="281">
        <f t="shared" si="0"/>
        <v>75</v>
      </c>
      <c r="I13" s="282">
        <f>J13+L13+K13</f>
        <v>30</v>
      </c>
      <c r="J13" s="282">
        <v>15</v>
      </c>
      <c r="K13" s="282"/>
      <c r="L13" s="282">
        <v>15</v>
      </c>
      <c r="M13" s="283">
        <f t="shared" si="1"/>
        <v>45</v>
      </c>
      <c r="N13" s="284">
        <f>I13/15</f>
        <v>2</v>
      </c>
      <c r="O13" s="285"/>
      <c r="Q13" s="37"/>
      <c r="R13" s="37"/>
    </row>
    <row r="14" spans="1:18" s="39" customFormat="1" ht="19.5" customHeight="1">
      <c r="A14" s="286" t="s">
        <v>111</v>
      </c>
      <c r="B14" s="287" t="s">
        <v>110</v>
      </c>
      <c r="C14" s="288">
        <v>1</v>
      </c>
      <c r="D14" s="288"/>
      <c r="E14" s="289"/>
      <c r="F14" s="290"/>
      <c r="G14" s="291">
        <v>3</v>
      </c>
      <c r="H14" s="292">
        <f t="shared" si="0"/>
        <v>90</v>
      </c>
      <c r="I14" s="293">
        <f>J14+L14+K14</f>
        <v>45</v>
      </c>
      <c r="J14" s="293">
        <v>30</v>
      </c>
      <c r="K14" s="293"/>
      <c r="L14" s="293">
        <v>15</v>
      </c>
      <c r="M14" s="294">
        <f t="shared" si="1"/>
        <v>45</v>
      </c>
      <c r="N14" s="295">
        <f>I14/15</f>
        <v>3</v>
      </c>
      <c r="O14" s="296"/>
      <c r="Q14" s="40"/>
      <c r="R14" s="40"/>
    </row>
    <row r="15" spans="1:18" s="39" customFormat="1" ht="19.5" customHeight="1" thickBot="1">
      <c r="A15" s="297" t="s">
        <v>121</v>
      </c>
      <c r="B15" s="298" t="s">
        <v>120</v>
      </c>
      <c r="C15" s="288">
        <v>1</v>
      </c>
      <c r="D15" s="288"/>
      <c r="E15" s="289"/>
      <c r="F15" s="290"/>
      <c r="G15" s="291">
        <v>2.5</v>
      </c>
      <c r="H15" s="292">
        <f t="shared" si="0"/>
        <v>75</v>
      </c>
      <c r="I15" s="293">
        <f>J15+L15</f>
        <v>45</v>
      </c>
      <c r="J15" s="293">
        <v>30</v>
      </c>
      <c r="K15" s="293"/>
      <c r="L15" s="293">
        <v>15</v>
      </c>
      <c r="M15" s="294">
        <f t="shared" si="1"/>
        <v>30</v>
      </c>
      <c r="N15" s="295">
        <v>3</v>
      </c>
      <c r="O15" s="296"/>
      <c r="Q15" s="41"/>
      <c r="R15" s="41"/>
    </row>
    <row r="16" spans="1:17" ht="18" customHeight="1" thickBot="1">
      <c r="A16" s="1040" t="s">
        <v>125</v>
      </c>
      <c r="B16" s="1041"/>
      <c r="C16" s="1041"/>
      <c r="D16" s="1041"/>
      <c r="E16" s="1041"/>
      <c r="F16" s="1041"/>
      <c r="G16" s="1041"/>
      <c r="H16" s="1042"/>
      <c r="I16" s="1042"/>
      <c r="J16" s="1042"/>
      <c r="K16" s="1042"/>
      <c r="L16" s="1042"/>
      <c r="M16" s="1042"/>
      <c r="N16" s="1043"/>
      <c r="O16" s="299"/>
      <c r="P16" s="31"/>
      <c r="Q16" s="31"/>
    </row>
    <row r="17" spans="1:20" s="83" customFormat="1" ht="18.75" customHeight="1">
      <c r="A17" s="300" t="s">
        <v>126</v>
      </c>
      <c r="B17" s="301" t="s">
        <v>127</v>
      </c>
      <c r="C17" s="302"/>
      <c r="D17" s="303">
        <v>1</v>
      </c>
      <c r="E17" s="304"/>
      <c r="F17" s="305"/>
      <c r="G17" s="306">
        <v>3</v>
      </c>
      <c r="H17" s="307">
        <f>G17*30</f>
        <v>90</v>
      </c>
      <c r="I17" s="308">
        <f>J17+L17</f>
        <v>30</v>
      </c>
      <c r="J17" s="309">
        <v>15</v>
      </c>
      <c r="K17" s="309"/>
      <c r="L17" s="309">
        <v>15</v>
      </c>
      <c r="M17" s="310">
        <f>H17-I17</f>
        <v>60</v>
      </c>
      <c r="N17" s="311">
        <v>2</v>
      </c>
      <c r="O17" s="285"/>
      <c r="P17" s="82"/>
      <c r="Q17" s="82"/>
      <c r="R17" s="82"/>
      <c r="S17" s="82"/>
      <c r="T17" s="82"/>
    </row>
    <row r="18" spans="1:39" s="84" customFormat="1" ht="18.75" customHeight="1" thickBot="1">
      <c r="A18" s="312" t="s">
        <v>128</v>
      </c>
      <c r="B18" s="313" t="s">
        <v>129</v>
      </c>
      <c r="C18" s="314"/>
      <c r="D18" s="315">
        <v>1</v>
      </c>
      <c r="E18" s="316"/>
      <c r="F18" s="317"/>
      <c r="G18" s="318">
        <v>3</v>
      </c>
      <c r="H18" s="319">
        <f>G18*30</f>
        <v>90</v>
      </c>
      <c r="I18" s="320">
        <f>J18+L18</f>
        <v>30</v>
      </c>
      <c r="J18" s="321">
        <v>15</v>
      </c>
      <c r="K18" s="321"/>
      <c r="L18" s="321">
        <v>15</v>
      </c>
      <c r="M18" s="322">
        <f>H18-I18</f>
        <v>60</v>
      </c>
      <c r="N18" s="323">
        <v>2</v>
      </c>
      <c r="O18" s="324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15" ht="19.5" customHeight="1" thickBot="1">
      <c r="A19" s="1046" t="s">
        <v>181</v>
      </c>
      <c r="B19" s="1047"/>
      <c r="C19" s="1047"/>
      <c r="D19" s="1047"/>
      <c r="E19" s="1047"/>
      <c r="F19" s="1047"/>
      <c r="G19" s="1047"/>
      <c r="H19" s="1048"/>
      <c r="I19" s="1048"/>
      <c r="J19" s="1048"/>
      <c r="K19" s="1048"/>
      <c r="L19" s="1048"/>
      <c r="M19" s="1048"/>
      <c r="N19" s="1049"/>
      <c r="O19" s="324"/>
    </row>
    <row r="20" spans="1:15" s="184" customFormat="1" ht="40.5">
      <c r="A20" s="300" t="s">
        <v>140</v>
      </c>
      <c r="B20" s="325" t="s">
        <v>150</v>
      </c>
      <c r="C20" s="326"/>
      <c r="D20" s="327">
        <v>1</v>
      </c>
      <c r="E20" s="328"/>
      <c r="F20" s="329"/>
      <c r="G20" s="330">
        <v>3</v>
      </c>
      <c r="H20" s="307">
        <f>G20*30</f>
        <v>90</v>
      </c>
      <c r="I20" s="308">
        <f>J20+L20</f>
        <v>30</v>
      </c>
      <c r="J20" s="309">
        <v>15</v>
      </c>
      <c r="K20" s="309"/>
      <c r="L20" s="309">
        <v>15</v>
      </c>
      <c r="M20" s="310">
        <f>H20-I20</f>
        <v>60</v>
      </c>
      <c r="N20" s="311">
        <v>2</v>
      </c>
      <c r="O20" s="331"/>
    </row>
    <row r="21" spans="1:39" s="185" customFormat="1" ht="18" customHeight="1">
      <c r="A21" s="332" t="s">
        <v>141</v>
      </c>
      <c r="B21" s="333" t="s">
        <v>148</v>
      </c>
      <c r="C21" s="334"/>
      <c r="D21" s="335">
        <v>1</v>
      </c>
      <c r="E21" s="336"/>
      <c r="F21" s="337"/>
      <c r="G21" s="338">
        <v>3</v>
      </c>
      <c r="H21" s="319">
        <v>90</v>
      </c>
      <c r="I21" s="320">
        <f>J21+L21</f>
        <v>30</v>
      </c>
      <c r="J21" s="321">
        <v>15</v>
      </c>
      <c r="K21" s="321"/>
      <c r="L21" s="321">
        <v>15</v>
      </c>
      <c r="M21" s="322">
        <f>H21-I21</f>
        <v>60</v>
      </c>
      <c r="N21" s="323">
        <v>2</v>
      </c>
      <c r="O21" s="331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1:39" s="185" customFormat="1" ht="18" customHeight="1">
      <c r="A22" s="339"/>
      <c r="B22" s="340"/>
      <c r="C22" s="341"/>
      <c r="D22" s="342"/>
      <c r="E22" s="341"/>
      <c r="F22" s="341"/>
      <c r="G22" s="343"/>
      <c r="H22" s="329"/>
      <c r="I22" s="344"/>
      <c r="J22" s="1045" t="s">
        <v>221</v>
      </c>
      <c r="K22" s="1045"/>
      <c r="L22" s="1045"/>
      <c r="M22" s="1045"/>
      <c r="N22" s="345">
        <f>SUM(N9:N15)+N17+N18</f>
        <v>17.5</v>
      </c>
      <c r="O22" s="346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2:17" ht="19.5" customHeight="1">
      <c r="B23" s="348"/>
      <c r="C23" s="348"/>
      <c r="D23" s="348"/>
      <c r="E23" s="348"/>
      <c r="F23" s="348"/>
      <c r="G23" s="348"/>
      <c r="H23" s="348"/>
      <c r="I23" s="348"/>
      <c r="J23" s="1045" t="s">
        <v>174</v>
      </c>
      <c r="K23" s="1045"/>
      <c r="L23" s="1045"/>
      <c r="M23" s="1045"/>
      <c r="N23" s="349">
        <v>4</v>
      </c>
      <c r="O23" s="350"/>
      <c r="P23" s="53"/>
      <c r="Q23" s="53"/>
    </row>
    <row r="24" spans="2:17" ht="19.5" customHeight="1">
      <c r="B24" s="348"/>
      <c r="C24" s="348"/>
      <c r="D24" s="348"/>
      <c r="E24" s="348"/>
      <c r="F24" s="348"/>
      <c r="G24" s="348"/>
      <c r="H24" s="348"/>
      <c r="I24" s="348"/>
      <c r="J24" s="1045" t="s">
        <v>176</v>
      </c>
      <c r="K24" s="1045"/>
      <c r="L24" s="1045"/>
      <c r="M24" s="1045"/>
      <c r="N24" s="351">
        <v>5</v>
      </c>
      <c r="O24" s="1024"/>
      <c r="P24" s="1024"/>
      <c r="Q24" s="1024"/>
    </row>
    <row r="25" spans="1:17" ht="44.25" customHeight="1">
      <c r="A25" s="352"/>
      <c r="B25" s="353"/>
      <c r="C25" s="1044"/>
      <c r="D25" s="1044"/>
      <c r="E25" s="1044"/>
      <c r="F25" s="1044"/>
      <c r="G25" s="1044"/>
      <c r="H25" s="354"/>
      <c r="I25" s="1044"/>
      <c r="J25" s="1044"/>
      <c r="K25" s="1044"/>
      <c r="L25" s="355"/>
      <c r="M25" s="352"/>
      <c r="N25" s="356"/>
      <c r="O25" s="356"/>
      <c r="P25" s="60"/>
      <c r="Q25" s="60"/>
    </row>
    <row r="26" spans="1:17" ht="33" customHeight="1">
      <c r="A26" s="352"/>
      <c r="B26" s="353"/>
      <c r="C26" s="357"/>
      <c r="D26" s="357"/>
      <c r="E26" s="357"/>
      <c r="F26" s="357"/>
      <c r="G26" s="357"/>
      <c r="H26" s="352"/>
      <c r="I26" s="355"/>
      <c r="J26" s="355"/>
      <c r="K26" s="355"/>
      <c r="L26" s="355"/>
      <c r="M26" s="352"/>
      <c r="N26" s="356"/>
      <c r="O26" s="356"/>
      <c r="P26" s="60"/>
      <c r="Q26" s="60"/>
    </row>
    <row r="27" spans="1:17" ht="20.2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6"/>
      <c r="O27" s="356"/>
      <c r="P27" s="60"/>
      <c r="Q27" s="60"/>
    </row>
    <row r="28" spans="1:17" ht="20.25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6"/>
      <c r="O28" s="356"/>
      <c r="P28" s="60"/>
      <c r="Q28" s="60"/>
    </row>
  </sheetData>
  <sheetProtection selectLockedCells="1" selectUnlockedCells="1"/>
  <mergeCells count="29">
    <mergeCell ref="O2:O8"/>
    <mergeCell ref="A1:N1"/>
    <mergeCell ref="A2:A8"/>
    <mergeCell ref="B2:B8"/>
    <mergeCell ref="C2:F4"/>
    <mergeCell ref="G2:G8"/>
    <mergeCell ref="H2:M2"/>
    <mergeCell ref="H3:H8"/>
    <mergeCell ref="I3:L3"/>
    <mergeCell ref="M3:M8"/>
    <mergeCell ref="E5:F6"/>
    <mergeCell ref="I4:I8"/>
    <mergeCell ref="J4:L4"/>
    <mergeCell ref="N4:N5"/>
    <mergeCell ref="J5:J8"/>
    <mergeCell ref="K5:K8"/>
    <mergeCell ref="L5:L8"/>
    <mergeCell ref="E7:E8"/>
    <mergeCell ref="F7:F8"/>
    <mergeCell ref="C5:C8"/>
    <mergeCell ref="A16:N16"/>
    <mergeCell ref="C25:G25"/>
    <mergeCell ref="I25:K25"/>
    <mergeCell ref="O24:Q24"/>
    <mergeCell ref="J24:M24"/>
    <mergeCell ref="J23:M23"/>
    <mergeCell ref="A19:N19"/>
    <mergeCell ref="J22:M22"/>
    <mergeCell ref="D5:D8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view="pageBreakPreview" zoomScale="76" zoomScaleNormal="77" zoomScaleSheetLayoutView="76" zoomScalePageLayoutView="0" workbookViewId="0" topLeftCell="A7">
      <selection activeCell="N17" activeCellId="1" sqref="N9:N15 N17:N20"/>
    </sheetView>
  </sheetViews>
  <sheetFormatPr defaultColWidth="9.00390625" defaultRowHeight="12.75"/>
  <cols>
    <col min="1" max="1" width="9.875" style="71" customWidth="1"/>
    <col min="2" max="2" width="68.125" style="71" customWidth="1"/>
    <col min="3" max="3" width="6.75390625" style="71" customWidth="1"/>
    <col min="4" max="4" width="7.25390625" style="71" customWidth="1"/>
    <col min="5" max="5" width="7.75390625" style="71" customWidth="1"/>
    <col min="6" max="6" width="6.75390625" style="71" customWidth="1"/>
    <col min="7" max="7" width="7.25390625" style="71" hidden="1" customWidth="1"/>
    <col min="8" max="8" width="0" style="71" hidden="1" customWidth="1"/>
    <col min="9" max="12" width="9.125" style="71" customWidth="1"/>
    <col min="13" max="13" width="0" style="71" hidden="1" customWidth="1"/>
    <col min="14" max="14" width="17.00390625" style="247" customWidth="1"/>
    <col min="15" max="15" width="32.875" style="416" customWidth="1"/>
    <col min="16" max="17" width="0" style="83" hidden="1" customWidth="1"/>
    <col min="18" max="21" width="0" style="54" hidden="1" customWidth="1"/>
    <col min="22" max="16384" width="9.125" style="54" customWidth="1"/>
  </cols>
  <sheetData>
    <row r="1" spans="1:17" ht="21" customHeight="1" thickBot="1">
      <c r="A1" s="1064" t="s">
        <v>225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371"/>
      <c r="P1" s="219"/>
      <c r="Q1" s="219"/>
    </row>
    <row r="2" spans="1:17" ht="35.25" customHeight="1" thickBot="1">
      <c r="A2" s="1065" t="s">
        <v>43</v>
      </c>
      <c r="B2" s="1067" t="s">
        <v>44</v>
      </c>
      <c r="C2" s="1069" t="s">
        <v>199</v>
      </c>
      <c r="D2" s="1069"/>
      <c r="E2" s="1069"/>
      <c r="F2" s="1069"/>
      <c r="G2" s="1070" t="s">
        <v>45</v>
      </c>
      <c r="H2" s="1067" t="s">
        <v>46</v>
      </c>
      <c r="I2" s="1067"/>
      <c r="J2" s="1067"/>
      <c r="K2" s="1067"/>
      <c r="L2" s="1067"/>
      <c r="M2" s="1067"/>
      <c r="N2" s="1072"/>
      <c r="O2" s="1084" t="s">
        <v>223</v>
      </c>
      <c r="P2" s="219"/>
      <c r="Q2" s="219"/>
    </row>
    <row r="3" spans="1:17" ht="19.5" customHeight="1" thickBot="1">
      <c r="A3" s="1065"/>
      <c r="B3" s="1067"/>
      <c r="C3" s="1069"/>
      <c r="D3" s="1069"/>
      <c r="E3" s="1069"/>
      <c r="F3" s="1069"/>
      <c r="G3" s="1070"/>
      <c r="H3" s="1073" t="s">
        <v>47</v>
      </c>
      <c r="I3" s="1075" t="s">
        <v>48</v>
      </c>
      <c r="J3" s="1075"/>
      <c r="K3" s="1075"/>
      <c r="L3" s="1075"/>
      <c r="M3" s="1070" t="s">
        <v>49</v>
      </c>
      <c r="N3" s="1072"/>
      <c r="O3" s="1084"/>
      <c r="P3" s="219"/>
      <c r="Q3" s="219"/>
    </row>
    <row r="4" spans="1:17" ht="18" customHeight="1" thickBot="1">
      <c r="A4" s="1065"/>
      <c r="B4" s="1067"/>
      <c r="C4" s="1069"/>
      <c r="D4" s="1069"/>
      <c r="E4" s="1069"/>
      <c r="F4" s="1069"/>
      <c r="G4" s="1070"/>
      <c r="H4" s="1073"/>
      <c r="I4" s="1070" t="s">
        <v>52</v>
      </c>
      <c r="J4" s="1076" t="s">
        <v>53</v>
      </c>
      <c r="K4" s="1076"/>
      <c r="L4" s="1076"/>
      <c r="M4" s="1070"/>
      <c r="N4" s="1075"/>
      <c r="O4" s="1084"/>
      <c r="P4" s="219"/>
      <c r="Q4" s="219"/>
    </row>
    <row r="5" spans="1:17" ht="12.75" customHeight="1" thickBot="1">
      <c r="A5" s="1065"/>
      <c r="B5" s="1067"/>
      <c r="C5" s="1070" t="s">
        <v>54</v>
      </c>
      <c r="D5" s="1070" t="s">
        <v>55</v>
      </c>
      <c r="E5" s="1083" t="s">
        <v>56</v>
      </c>
      <c r="F5" s="1083"/>
      <c r="G5" s="1070"/>
      <c r="H5" s="1073"/>
      <c r="I5" s="1070"/>
      <c r="J5" s="1070" t="s">
        <v>57</v>
      </c>
      <c r="K5" s="1070" t="s">
        <v>58</v>
      </c>
      <c r="L5" s="1078" t="s">
        <v>59</v>
      </c>
      <c r="M5" s="1070"/>
      <c r="N5" s="1075"/>
      <c r="O5" s="1084"/>
      <c r="P5" s="219"/>
      <c r="Q5" s="219"/>
    </row>
    <row r="6" spans="1:17" ht="19.5" customHeight="1" thickBot="1">
      <c r="A6" s="1065"/>
      <c r="B6" s="1067"/>
      <c r="C6" s="1070"/>
      <c r="D6" s="1070"/>
      <c r="E6" s="1083"/>
      <c r="F6" s="1083"/>
      <c r="G6" s="1070"/>
      <c r="H6" s="1073"/>
      <c r="I6" s="1070"/>
      <c r="J6" s="1070"/>
      <c r="K6" s="1070"/>
      <c r="L6" s="1078"/>
      <c r="M6" s="1070"/>
      <c r="N6" s="228" t="s">
        <v>200</v>
      </c>
      <c r="O6" s="1084"/>
      <c r="P6" s="219"/>
      <c r="Q6" s="219"/>
    </row>
    <row r="7" spans="1:17" ht="19.5" customHeight="1" thickBot="1">
      <c r="A7" s="1065"/>
      <c r="B7" s="1067"/>
      <c r="C7" s="1070"/>
      <c r="D7" s="1070"/>
      <c r="E7" s="1080" t="s">
        <v>60</v>
      </c>
      <c r="F7" s="1070" t="s">
        <v>61</v>
      </c>
      <c r="G7" s="1070"/>
      <c r="H7" s="1073"/>
      <c r="I7" s="1070"/>
      <c r="J7" s="1070"/>
      <c r="K7" s="1070"/>
      <c r="L7" s="1078"/>
      <c r="M7" s="1070"/>
      <c r="N7" s="1077"/>
      <c r="O7" s="1084"/>
      <c r="P7" s="219"/>
      <c r="Q7" s="219"/>
    </row>
    <row r="8" spans="1:17" ht="27" customHeight="1">
      <c r="A8" s="1066"/>
      <c r="B8" s="1068"/>
      <c r="C8" s="1071"/>
      <c r="D8" s="1071"/>
      <c r="E8" s="1081"/>
      <c r="F8" s="1081"/>
      <c r="G8" s="1071"/>
      <c r="H8" s="1074"/>
      <c r="I8" s="1071"/>
      <c r="J8" s="1071"/>
      <c r="K8" s="1071"/>
      <c r="L8" s="1079"/>
      <c r="M8" s="1071"/>
      <c r="N8" s="418" t="s">
        <v>224</v>
      </c>
      <c r="O8" s="1084"/>
      <c r="P8" s="219"/>
      <c r="Q8" s="219"/>
    </row>
    <row r="9" spans="1:18" ht="18.75">
      <c r="A9" s="420" t="s">
        <v>66</v>
      </c>
      <c r="B9" s="421" t="s">
        <v>67</v>
      </c>
      <c r="C9" s="422"/>
      <c r="D9" s="423" t="s">
        <v>200</v>
      </c>
      <c r="E9" s="424"/>
      <c r="F9" s="425"/>
      <c r="G9" s="426">
        <v>1</v>
      </c>
      <c r="H9" s="422">
        <f aca="true" t="shared" si="0" ref="H9:H15">G9*30</f>
        <v>30</v>
      </c>
      <c r="I9" s="422">
        <v>14</v>
      </c>
      <c r="J9" s="422">
        <v>10</v>
      </c>
      <c r="K9" s="422"/>
      <c r="L9" s="422">
        <v>4</v>
      </c>
      <c r="M9" s="423">
        <f aca="true" t="shared" si="1" ref="M9:M15">H9-I9</f>
        <v>16</v>
      </c>
      <c r="N9" s="243">
        <v>1.5</v>
      </c>
      <c r="O9" s="240"/>
      <c r="P9" s="220"/>
      <c r="Q9" s="220"/>
      <c r="R9" s="55"/>
    </row>
    <row r="10" spans="1:18" ht="16.5" customHeight="1">
      <c r="A10" s="448" t="s">
        <v>76</v>
      </c>
      <c r="B10" s="449" t="s">
        <v>190</v>
      </c>
      <c r="C10" s="236" t="s">
        <v>200</v>
      </c>
      <c r="D10" s="236"/>
      <c r="E10" s="236"/>
      <c r="F10" s="450"/>
      <c r="G10" s="451">
        <v>2</v>
      </c>
      <c r="H10" s="236">
        <f t="shared" si="0"/>
        <v>60</v>
      </c>
      <c r="I10" s="236">
        <v>24</v>
      </c>
      <c r="J10" s="236">
        <v>16</v>
      </c>
      <c r="K10" s="236"/>
      <c r="L10" s="236">
        <v>8</v>
      </c>
      <c r="M10" s="452">
        <f t="shared" si="1"/>
        <v>36</v>
      </c>
      <c r="N10" s="427">
        <v>3</v>
      </c>
      <c r="O10" s="240"/>
      <c r="P10" s="220"/>
      <c r="Q10" s="220"/>
      <c r="R10" s="55"/>
    </row>
    <row r="11" spans="1:18" ht="18.75">
      <c r="A11" s="424" t="s">
        <v>86</v>
      </c>
      <c r="B11" s="428" t="s">
        <v>84</v>
      </c>
      <c r="C11" s="422"/>
      <c r="D11" s="424"/>
      <c r="E11" s="424"/>
      <c r="F11" s="425"/>
      <c r="G11" s="429">
        <v>2</v>
      </c>
      <c r="H11" s="430">
        <f t="shared" si="0"/>
        <v>60</v>
      </c>
      <c r="I11" s="430">
        <f>SUM(J11:L11)</f>
        <v>20</v>
      </c>
      <c r="J11" s="423"/>
      <c r="K11" s="423"/>
      <c r="L11" s="423">
        <v>20</v>
      </c>
      <c r="M11" s="423">
        <f t="shared" si="1"/>
        <v>40</v>
      </c>
      <c r="N11" s="427">
        <v>2</v>
      </c>
      <c r="O11" s="240"/>
      <c r="P11" s="220"/>
      <c r="Q11" s="220"/>
      <c r="R11" s="55"/>
    </row>
    <row r="12" spans="1:18" s="36" customFormat="1" ht="18" customHeight="1">
      <c r="A12" s="453" t="s">
        <v>107</v>
      </c>
      <c r="B12" s="433" t="s">
        <v>108</v>
      </c>
      <c r="C12" s="236" t="s">
        <v>200</v>
      </c>
      <c r="D12" s="454"/>
      <c r="E12" s="454"/>
      <c r="F12" s="236"/>
      <c r="G12" s="434">
        <v>2.5</v>
      </c>
      <c r="H12" s="236">
        <f t="shared" si="0"/>
        <v>75</v>
      </c>
      <c r="I12" s="236">
        <f>J12+L12</f>
        <v>18</v>
      </c>
      <c r="J12" s="544">
        <v>9</v>
      </c>
      <c r="K12" s="544"/>
      <c r="L12" s="544">
        <v>9</v>
      </c>
      <c r="M12" s="545">
        <f t="shared" si="1"/>
        <v>57</v>
      </c>
      <c r="N12" s="546">
        <v>2</v>
      </c>
      <c r="O12" s="385"/>
      <c r="P12" s="82"/>
      <c r="Q12" s="221"/>
      <c r="R12" s="38"/>
    </row>
    <row r="13" spans="1:18" s="39" customFormat="1" ht="19.5" customHeight="1">
      <c r="A13" s="432" t="s">
        <v>112</v>
      </c>
      <c r="B13" s="433" t="s">
        <v>113</v>
      </c>
      <c r="C13" s="236"/>
      <c r="D13" s="236"/>
      <c r="E13" s="236"/>
      <c r="F13" s="236" t="s">
        <v>201</v>
      </c>
      <c r="G13" s="434">
        <v>1</v>
      </c>
      <c r="H13" s="236">
        <f t="shared" si="0"/>
        <v>30</v>
      </c>
      <c r="I13" s="236">
        <f>J13+L13</f>
        <v>18</v>
      </c>
      <c r="J13" s="236"/>
      <c r="K13" s="236"/>
      <c r="L13" s="236">
        <v>18</v>
      </c>
      <c r="M13" s="423">
        <f t="shared" si="1"/>
        <v>12</v>
      </c>
      <c r="N13" s="431">
        <v>1</v>
      </c>
      <c r="O13" s="238"/>
      <c r="P13" s="222"/>
      <c r="Q13" s="223"/>
      <c r="R13" s="40"/>
    </row>
    <row r="14" spans="1:18" s="227" customFormat="1" ht="32.25" customHeight="1">
      <c r="A14" s="455" t="s">
        <v>114</v>
      </c>
      <c r="B14" s="456" t="s">
        <v>211</v>
      </c>
      <c r="C14" s="435" t="s">
        <v>200</v>
      </c>
      <c r="D14" s="435"/>
      <c r="E14" s="435"/>
      <c r="F14" s="435"/>
      <c r="G14" s="457">
        <v>3</v>
      </c>
      <c r="H14" s="435">
        <f t="shared" si="0"/>
        <v>90</v>
      </c>
      <c r="I14" s="435">
        <f>J14+L14</f>
        <v>30</v>
      </c>
      <c r="J14" s="435">
        <v>20</v>
      </c>
      <c r="K14" s="435"/>
      <c r="L14" s="435">
        <v>10</v>
      </c>
      <c r="M14" s="427">
        <f t="shared" si="1"/>
        <v>60</v>
      </c>
      <c r="N14" s="431">
        <v>3</v>
      </c>
      <c r="O14" s="238"/>
      <c r="Q14" s="417"/>
      <c r="R14" s="417"/>
    </row>
    <row r="15" spans="1:18" s="39" customFormat="1" ht="33.75" customHeight="1">
      <c r="A15" s="436" t="s">
        <v>122</v>
      </c>
      <c r="B15" s="437" t="s">
        <v>123</v>
      </c>
      <c r="C15" s="236"/>
      <c r="D15" s="236"/>
      <c r="E15" s="236"/>
      <c r="F15" s="236" t="s">
        <v>201</v>
      </c>
      <c r="G15" s="426">
        <v>1</v>
      </c>
      <c r="H15" s="236">
        <f t="shared" si="0"/>
        <v>30</v>
      </c>
      <c r="I15" s="236">
        <f>J15+L15</f>
        <v>18</v>
      </c>
      <c r="J15" s="236"/>
      <c r="K15" s="236"/>
      <c r="L15" s="236">
        <v>18</v>
      </c>
      <c r="M15" s="423">
        <f t="shared" si="1"/>
        <v>12</v>
      </c>
      <c r="N15" s="435">
        <v>1</v>
      </c>
      <c r="O15" s="238"/>
      <c r="P15" s="222"/>
      <c r="Q15" s="224"/>
      <c r="R15" s="41"/>
    </row>
    <row r="16" spans="1:17" ht="18" customHeight="1">
      <c r="A16" s="1086" t="s">
        <v>125</v>
      </c>
      <c r="B16" s="1086"/>
      <c r="C16" s="1086"/>
      <c r="D16" s="1086"/>
      <c r="E16" s="1086"/>
      <c r="F16" s="1086"/>
      <c r="G16" s="1086"/>
      <c r="H16" s="1086"/>
      <c r="I16" s="1086"/>
      <c r="J16" s="1086"/>
      <c r="K16" s="1086"/>
      <c r="L16" s="1086"/>
      <c r="M16" s="1086"/>
      <c r="N16" s="1086"/>
      <c r="O16" s="395"/>
      <c r="P16" s="219"/>
      <c r="Q16" s="219"/>
    </row>
    <row r="17" spans="1:39" s="62" customFormat="1" ht="66.75" customHeight="1">
      <c r="A17" s="458" t="s">
        <v>130</v>
      </c>
      <c r="B17" s="459" t="s">
        <v>131</v>
      </c>
      <c r="C17" s="460"/>
      <c r="D17" s="438" t="s">
        <v>200</v>
      </c>
      <c r="E17" s="461"/>
      <c r="F17" s="460"/>
      <c r="G17" s="462">
        <v>3</v>
      </c>
      <c r="H17" s="438">
        <f>30*G17</f>
        <v>90</v>
      </c>
      <c r="I17" s="463">
        <f>J17+L17</f>
        <v>27</v>
      </c>
      <c r="J17" s="438">
        <v>18</v>
      </c>
      <c r="K17" s="438"/>
      <c r="L17" s="438">
        <v>9</v>
      </c>
      <c r="M17" s="464">
        <f>H17-I17</f>
        <v>63</v>
      </c>
      <c r="N17" s="439">
        <v>3</v>
      </c>
      <c r="O17" s="397"/>
      <c r="P17" s="83"/>
      <c r="Q17" s="83">
        <f>H17*0.3</f>
        <v>27</v>
      </c>
      <c r="R17" s="54">
        <f>I17-Q17</f>
        <v>0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s="45" customFormat="1" ht="18" customHeight="1" hidden="1">
      <c r="A18" s="465"/>
      <c r="B18" s="466"/>
      <c r="C18" s="465"/>
      <c r="D18" s="440"/>
      <c r="E18" s="465"/>
      <c r="F18" s="465"/>
      <c r="G18" s="467"/>
      <c r="H18" s="468"/>
      <c r="I18" s="463">
        <f>J18+L18</f>
        <v>0</v>
      </c>
      <c r="J18" s="469"/>
      <c r="K18" s="442"/>
      <c r="L18" s="442"/>
      <c r="M18" s="464">
        <f>H18-I18</f>
        <v>0</v>
      </c>
      <c r="N18" s="441"/>
      <c r="O18" s="397"/>
      <c r="P18" s="83"/>
      <c r="Q18" s="8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s="188" customFormat="1" ht="44.25" customHeight="1">
      <c r="A19" s="458" t="s">
        <v>132</v>
      </c>
      <c r="B19" s="459" t="s">
        <v>213</v>
      </c>
      <c r="C19" s="470"/>
      <c r="D19" s="442" t="s">
        <v>200</v>
      </c>
      <c r="E19" s="470"/>
      <c r="F19" s="470"/>
      <c r="G19" s="471">
        <v>2</v>
      </c>
      <c r="H19" s="472">
        <f>G19*30</f>
        <v>60</v>
      </c>
      <c r="I19" s="463">
        <f>J19+L19</f>
        <v>18</v>
      </c>
      <c r="J19" s="472">
        <v>18</v>
      </c>
      <c r="K19" s="472"/>
      <c r="L19" s="472"/>
      <c r="M19" s="463">
        <f>H19-I19</f>
        <v>42</v>
      </c>
      <c r="N19" s="443">
        <v>2</v>
      </c>
      <c r="O19" s="400"/>
      <c r="P19" s="184"/>
      <c r="Q19" s="184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</row>
    <row r="20" spans="1:39" s="39" customFormat="1" ht="18.75" customHeight="1">
      <c r="A20" s="458" t="s">
        <v>133</v>
      </c>
      <c r="B20" s="473" t="s">
        <v>134</v>
      </c>
      <c r="C20" s="442"/>
      <c r="D20" s="442" t="s">
        <v>200</v>
      </c>
      <c r="E20" s="442"/>
      <c r="F20" s="442"/>
      <c r="G20" s="471">
        <v>3</v>
      </c>
      <c r="H20" s="472">
        <f>G20*30</f>
        <v>90</v>
      </c>
      <c r="I20" s="463">
        <f>J20+L20</f>
        <v>18</v>
      </c>
      <c r="J20" s="469">
        <v>9</v>
      </c>
      <c r="K20" s="442"/>
      <c r="L20" s="442">
        <v>9</v>
      </c>
      <c r="M20" s="464">
        <f>H20-I20</f>
        <v>72</v>
      </c>
      <c r="N20" s="441">
        <v>2</v>
      </c>
      <c r="O20" s="397"/>
      <c r="P20" s="83"/>
      <c r="Q20" s="83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15" ht="19.5" customHeight="1">
      <c r="A21" s="1082" t="s">
        <v>181</v>
      </c>
      <c r="B21" s="1082"/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397"/>
    </row>
    <row r="22" spans="1:39" s="61" customFormat="1" ht="33" customHeight="1">
      <c r="A22" s="432" t="s">
        <v>143</v>
      </c>
      <c r="B22" s="474" t="s">
        <v>131</v>
      </c>
      <c r="C22" s="424"/>
      <c r="D22" s="422" t="s">
        <v>200</v>
      </c>
      <c r="E22" s="424"/>
      <c r="F22" s="424"/>
      <c r="G22" s="429">
        <v>3</v>
      </c>
      <c r="H22" s="475">
        <f>G22*30</f>
        <v>90</v>
      </c>
      <c r="I22" s="463">
        <f>J22+L22</f>
        <v>27</v>
      </c>
      <c r="J22" s="475">
        <v>18</v>
      </c>
      <c r="K22" s="475"/>
      <c r="L22" s="475">
        <v>9</v>
      </c>
      <c r="M22" s="464">
        <f>H22-I22</f>
        <v>63</v>
      </c>
      <c r="N22" s="431">
        <v>3</v>
      </c>
      <c r="O22" s="397"/>
      <c r="P22" s="83"/>
      <c r="Q22" s="83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17" s="186" customFormat="1" ht="18" customHeight="1">
      <c r="A23" s="432" t="s">
        <v>145</v>
      </c>
      <c r="B23" s="476" t="s">
        <v>213</v>
      </c>
      <c r="C23" s="424"/>
      <c r="D23" s="422" t="s">
        <v>200</v>
      </c>
      <c r="E23" s="424"/>
      <c r="F23" s="424"/>
      <c r="G23" s="477">
        <v>2</v>
      </c>
      <c r="H23" s="475">
        <f>G23*30</f>
        <v>60</v>
      </c>
      <c r="I23" s="463">
        <f>J23+L23</f>
        <v>18</v>
      </c>
      <c r="J23" s="439">
        <v>18</v>
      </c>
      <c r="K23" s="422"/>
      <c r="L23" s="422"/>
      <c r="M23" s="464">
        <f>H23-I23</f>
        <v>42</v>
      </c>
      <c r="N23" s="435">
        <v>2</v>
      </c>
      <c r="O23" s="401"/>
      <c r="P23" s="225"/>
      <c r="Q23" s="225"/>
    </row>
    <row r="24" spans="1:17" s="186" customFormat="1" ht="18" customHeight="1">
      <c r="A24" s="432" t="s">
        <v>146</v>
      </c>
      <c r="B24" s="478" t="s">
        <v>182</v>
      </c>
      <c r="C24" s="424"/>
      <c r="D24" s="422" t="s">
        <v>200</v>
      </c>
      <c r="E24" s="424"/>
      <c r="F24" s="424"/>
      <c r="G24" s="477">
        <v>3</v>
      </c>
      <c r="H24" s="475">
        <f>G24*30</f>
        <v>90</v>
      </c>
      <c r="I24" s="463">
        <f>J24+L24</f>
        <v>18</v>
      </c>
      <c r="J24" s="439">
        <v>9</v>
      </c>
      <c r="K24" s="422"/>
      <c r="L24" s="422">
        <v>9</v>
      </c>
      <c r="M24" s="464">
        <f>H24-I24</f>
        <v>72</v>
      </c>
      <c r="N24" s="446">
        <v>2</v>
      </c>
      <c r="O24" s="401"/>
      <c r="P24" s="225"/>
      <c r="Q24" s="225"/>
    </row>
    <row r="25" spans="1:17" s="186" customFormat="1" ht="18" customHeight="1">
      <c r="A25" s="403"/>
      <c r="B25" s="402"/>
      <c r="C25" s="404"/>
      <c r="D25" s="405"/>
      <c r="E25" s="404"/>
      <c r="F25" s="404"/>
      <c r="G25" s="406"/>
      <c r="H25" s="407"/>
      <c r="I25" s="242"/>
      <c r="J25" s="1087" t="s">
        <v>221</v>
      </c>
      <c r="K25" s="1087"/>
      <c r="L25" s="1087"/>
      <c r="M25" s="1087"/>
      <c r="N25" s="419">
        <f>SUM(N9:N15)+N17+N19+N20</f>
        <v>20.5</v>
      </c>
      <c r="O25" s="408"/>
      <c r="P25" s="225"/>
      <c r="Q25" s="225"/>
    </row>
    <row r="26" spans="2:17" ht="19.5" customHeight="1">
      <c r="B26" s="244"/>
      <c r="C26" s="244"/>
      <c r="D26" s="244"/>
      <c r="E26" s="244"/>
      <c r="F26" s="244"/>
      <c r="G26" s="244"/>
      <c r="H26" s="244"/>
      <c r="I26" s="244"/>
      <c r="J26" s="1088" t="s">
        <v>174</v>
      </c>
      <c r="K26" s="1088"/>
      <c r="L26" s="1088"/>
      <c r="M26" s="1088"/>
      <c r="N26" s="409">
        <v>3</v>
      </c>
      <c r="O26" s="410"/>
      <c r="P26" s="217"/>
      <c r="Q26" s="217"/>
    </row>
    <row r="27" spans="2:17" ht="15.75" customHeight="1">
      <c r="B27" s="244"/>
      <c r="C27" s="244"/>
      <c r="D27" s="244"/>
      <c r="E27" s="244"/>
      <c r="F27" s="244"/>
      <c r="G27" s="244"/>
      <c r="H27" s="244"/>
      <c r="I27" s="244"/>
      <c r="J27" s="1088" t="s">
        <v>176</v>
      </c>
      <c r="K27" s="1088"/>
      <c r="L27" s="1088"/>
      <c r="M27" s="1088"/>
      <c r="N27" s="411" t="s">
        <v>175</v>
      </c>
      <c r="O27" s="1024"/>
      <c r="P27" s="1024"/>
      <c r="Q27" s="1024"/>
    </row>
    <row r="28" spans="2:17" ht="27" customHeight="1">
      <c r="B28" s="244"/>
      <c r="C28" s="244"/>
      <c r="D28" s="244"/>
      <c r="E28" s="244"/>
      <c r="F28" s="244"/>
      <c r="G28" s="244"/>
      <c r="H28" s="244"/>
      <c r="I28" s="244"/>
      <c r="J28" s="1089" t="s">
        <v>177</v>
      </c>
      <c r="K28" s="1089"/>
      <c r="L28" s="1089"/>
      <c r="M28" s="1089"/>
      <c r="N28" s="412"/>
      <c r="O28" s="413"/>
      <c r="P28" s="226"/>
      <c r="Q28" s="226"/>
    </row>
    <row r="29" spans="2:17" ht="18.75" customHeight="1" thickBot="1">
      <c r="B29" s="244"/>
      <c r="C29" s="244"/>
      <c r="D29" s="244"/>
      <c r="E29" s="244"/>
      <c r="F29" s="244"/>
      <c r="G29" s="244"/>
      <c r="H29" s="244"/>
      <c r="I29" s="244"/>
      <c r="J29" s="1089" t="s">
        <v>178</v>
      </c>
      <c r="K29" s="1089"/>
      <c r="L29" s="1089"/>
      <c r="M29" s="1089"/>
      <c r="N29" s="414"/>
      <c r="O29" s="413"/>
      <c r="P29" s="226"/>
      <c r="Q29" s="226"/>
    </row>
    <row r="30" spans="1:17" ht="44.25" customHeight="1">
      <c r="A30" s="72"/>
      <c r="B30" s="70"/>
      <c r="C30" s="1085"/>
      <c r="D30" s="1085"/>
      <c r="E30" s="1085"/>
      <c r="F30" s="1085"/>
      <c r="G30" s="1085"/>
      <c r="H30" s="81"/>
      <c r="I30" s="1085"/>
      <c r="J30" s="1085"/>
      <c r="K30" s="1085"/>
      <c r="L30" s="73"/>
      <c r="M30" s="72"/>
      <c r="N30" s="245"/>
      <c r="O30" s="415"/>
      <c r="P30" s="218"/>
      <c r="Q30" s="218"/>
    </row>
    <row r="31" spans="1:17" ht="33" customHeight="1">
      <c r="A31" s="72"/>
      <c r="B31" s="70"/>
      <c r="C31" s="246"/>
      <c r="D31" s="246"/>
      <c r="E31" s="246"/>
      <c r="F31" s="246"/>
      <c r="G31" s="246"/>
      <c r="H31" s="72"/>
      <c r="I31" s="73"/>
      <c r="J31" s="73"/>
      <c r="K31" s="73"/>
      <c r="L31" s="73"/>
      <c r="M31" s="72"/>
      <c r="N31" s="245"/>
      <c r="O31" s="415"/>
      <c r="P31" s="218"/>
      <c r="Q31" s="218"/>
    </row>
    <row r="32" spans="1:17" ht="18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45"/>
      <c r="O32" s="415"/>
      <c r="P32" s="218"/>
      <c r="Q32" s="218"/>
    </row>
    <row r="33" spans="1:17" ht="18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245"/>
      <c r="O33" s="415"/>
      <c r="P33" s="218"/>
      <c r="Q33" s="218"/>
    </row>
  </sheetData>
  <sheetProtection selectLockedCells="1" selectUnlockedCells="1"/>
  <mergeCells count="31">
    <mergeCell ref="O2:O8"/>
    <mergeCell ref="C30:G30"/>
    <mergeCell ref="I30:K30"/>
    <mergeCell ref="A16:N16"/>
    <mergeCell ref="J25:M25"/>
    <mergeCell ref="O27:Q27"/>
    <mergeCell ref="J27:M27"/>
    <mergeCell ref="J28:M28"/>
    <mergeCell ref="J29:M29"/>
    <mergeCell ref="J26:M26"/>
    <mergeCell ref="E7:E8"/>
    <mergeCell ref="F7:F8"/>
    <mergeCell ref="C5:C8"/>
    <mergeCell ref="A21:N21"/>
    <mergeCell ref="D5:D8"/>
    <mergeCell ref="E5:F6"/>
    <mergeCell ref="I4:I8"/>
    <mergeCell ref="J4:L4"/>
    <mergeCell ref="N4:N5"/>
    <mergeCell ref="J5:J8"/>
    <mergeCell ref="K5:K8"/>
    <mergeCell ref="L5:L8"/>
    <mergeCell ref="A1:N1"/>
    <mergeCell ref="A2:A8"/>
    <mergeCell ref="B2:B8"/>
    <mergeCell ref="C2:F4"/>
    <mergeCell ref="G2:G8"/>
    <mergeCell ref="H2:M2"/>
    <mergeCell ref="H3:H8"/>
    <mergeCell ref="I3:L3"/>
    <mergeCell ref="M3:M8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view="pageBreakPreview" zoomScale="76" zoomScaleNormal="77" zoomScaleSheetLayoutView="76" zoomScalePageLayoutView="0" workbookViewId="0" topLeftCell="A1">
      <selection activeCell="D5" sqref="D5:D8"/>
    </sheetView>
  </sheetViews>
  <sheetFormatPr defaultColWidth="9.00390625" defaultRowHeight="12.75"/>
  <cols>
    <col min="1" max="1" width="9.875" style="71" customWidth="1"/>
    <col min="2" max="2" width="69.875" style="71" customWidth="1"/>
    <col min="3" max="3" width="6.75390625" style="71" customWidth="1"/>
    <col min="4" max="4" width="7.25390625" style="71" customWidth="1"/>
    <col min="5" max="5" width="7.75390625" style="71" customWidth="1"/>
    <col min="6" max="6" width="6.75390625" style="71" customWidth="1"/>
    <col min="7" max="7" width="7.25390625" style="71" hidden="1" customWidth="1"/>
    <col min="8" max="8" width="0" style="71" hidden="1" customWidth="1"/>
    <col min="9" max="12" width="9.125" style="71" customWidth="1"/>
    <col min="13" max="13" width="0" style="71" hidden="1" customWidth="1"/>
    <col min="14" max="14" width="16.125" style="247" customWidth="1"/>
    <col min="15" max="15" width="31.375" style="416" customWidth="1"/>
    <col min="16" max="21" width="0" style="54" hidden="1" customWidth="1"/>
    <col min="22" max="16384" width="9.125" style="54" customWidth="1"/>
  </cols>
  <sheetData>
    <row r="1" spans="1:17" ht="21" customHeight="1" thickBot="1">
      <c r="A1" s="1064" t="s">
        <v>228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371"/>
      <c r="P1" s="31"/>
      <c r="Q1" s="31"/>
    </row>
    <row r="2" spans="1:17" ht="35.25" customHeight="1" thickBot="1">
      <c r="A2" s="1065" t="s">
        <v>43</v>
      </c>
      <c r="B2" s="1067" t="s">
        <v>44</v>
      </c>
      <c r="C2" s="1069" t="s">
        <v>199</v>
      </c>
      <c r="D2" s="1069"/>
      <c r="E2" s="1069"/>
      <c r="F2" s="1069"/>
      <c r="G2" s="1070" t="s">
        <v>45</v>
      </c>
      <c r="H2" s="1067" t="s">
        <v>46</v>
      </c>
      <c r="I2" s="1067"/>
      <c r="J2" s="1067"/>
      <c r="K2" s="1067"/>
      <c r="L2" s="1067"/>
      <c r="M2" s="1067"/>
      <c r="N2" s="1067"/>
      <c r="O2" s="1084" t="s">
        <v>223</v>
      </c>
      <c r="P2" s="31"/>
      <c r="Q2" s="31"/>
    </row>
    <row r="3" spans="1:17" ht="19.5" customHeight="1" thickBot="1">
      <c r="A3" s="1065"/>
      <c r="B3" s="1067"/>
      <c r="C3" s="1069"/>
      <c r="D3" s="1069"/>
      <c r="E3" s="1069"/>
      <c r="F3" s="1069"/>
      <c r="G3" s="1070"/>
      <c r="H3" s="1073" t="s">
        <v>47</v>
      </c>
      <c r="I3" s="1075" t="s">
        <v>48</v>
      </c>
      <c r="J3" s="1075"/>
      <c r="K3" s="1075"/>
      <c r="L3" s="1075"/>
      <c r="M3" s="1070" t="s">
        <v>49</v>
      </c>
      <c r="N3" s="479"/>
      <c r="O3" s="1084"/>
      <c r="P3" s="31"/>
      <c r="Q3" s="31"/>
    </row>
    <row r="4" spans="1:17" ht="18" customHeight="1" thickBot="1">
      <c r="A4" s="1065"/>
      <c r="B4" s="1067"/>
      <c r="C4" s="1069"/>
      <c r="D4" s="1069"/>
      <c r="E4" s="1069"/>
      <c r="F4" s="1069"/>
      <c r="G4" s="1070"/>
      <c r="H4" s="1073"/>
      <c r="I4" s="1070" t="s">
        <v>52</v>
      </c>
      <c r="J4" s="1076" t="s">
        <v>53</v>
      </c>
      <c r="K4" s="1076"/>
      <c r="L4" s="1076"/>
      <c r="M4" s="1070"/>
      <c r="N4" s="1096"/>
      <c r="O4" s="1084"/>
      <c r="P4" s="31"/>
      <c r="Q4" s="31"/>
    </row>
    <row r="5" spans="1:17" ht="12.75" customHeight="1" thickBot="1">
      <c r="A5" s="1065"/>
      <c r="B5" s="1067"/>
      <c r="C5" s="1070" t="s">
        <v>54</v>
      </c>
      <c r="D5" s="1070" t="s">
        <v>55</v>
      </c>
      <c r="E5" s="1083" t="s">
        <v>56</v>
      </c>
      <c r="F5" s="1083"/>
      <c r="G5" s="1070"/>
      <c r="H5" s="1073"/>
      <c r="I5" s="1070"/>
      <c r="J5" s="1070" t="s">
        <v>57</v>
      </c>
      <c r="K5" s="1070" t="s">
        <v>58</v>
      </c>
      <c r="L5" s="1078" t="s">
        <v>59</v>
      </c>
      <c r="M5" s="1070"/>
      <c r="N5" s="1096"/>
      <c r="O5" s="1084"/>
      <c r="P5" s="31"/>
      <c r="Q5" s="31"/>
    </row>
    <row r="6" spans="1:17" ht="19.5" customHeight="1" thickBot="1">
      <c r="A6" s="1065"/>
      <c r="B6" s="1067"/>
      <c r="C6" s="1070"/>
      <c r="D6" s="1070"/>
      <c r="E6" s="1083"/>
      <c r="F6" s="1083"/>
      <c r="G6" s="1070"/>
      <c r="H6" s="1073"/>
      <c r="I6" s="1070"/>
      <c r="J6" s="1070"/>
      <c r="K6" s="1070"/>
      <c r="L6" s="1078"/>
      <c r="M6" s="1070"/>
      <c r="N6" s="480" t="s">
        <v>201</v>
      </c>
      <c r="O6" s="1084"/>
      <c r="P6" s="31"/>
      <c r="Q6" s="31"/>
    </row>
    <row r="7" spans="1:17" ht="19.5" customHeight="1" thickBot="1">
      <c r="A7" s="1065"/>
      <c r="B7" s="1067"/>
      <c r="C7" s="1070"/>
      <c r="D7" s="1070"/>
      <c r="E7" s="1080" t="s">
        <v>60</v>
      </c>
      <c r="F7" s="1070" t="s">
        <v>61</v>
      </c>
      <c r="G7" s="1070"/>
      <c r="H7" s="1073"/>
      <c r="I7" s="1070"/>
      <c r="J7" s="1070"/>
      <c r="K7" s="1070"/>
      <c r="L7" s="1078"/>
      <c r="M7" s="1070"/>
      <c r="N7" s="1097"/>
      <c r="O7" s="1084"/>
      <c r="P7" s="31"/>
      <c r="Q7" s="31"/>
    </row>
    <row r="8" spans="1:17" ht="27" customHeight="1" thickBot="1">
      <c r="A8" s="1065"/>
      <c r="B8" s="1067"/>
      <c r="C8" s="1070"/>
      <c r="D8" s="1070"/>
      <c r="E8" s="1080"/>
      <c r="F8" s="1080"/>
      <c r="G8" s="1070"/>
      <c r="H8" s="1073"/>
      <c r="I8" s="1070"/>
      <c r="J8" s="1070"/>
      <c r="K8" s="1070"/>
      <c r="L8" s="1078"/>
      <c r="M8" s="1070"/>
      <c r="N8" s="481">
        <v>9</v>
      </c>
      <c r="O8" s="1084"/>
      <c r="P8" s="31"/>
      <c r="Q8" s="31"/>
    </row>
    <row r="9" spans="1:18" ht="17.25" customHeight="1">
      <c r="A9" s="372" t="s">
        <v>77</v>
      </c>
      <c r="B9" s="482" t="s">
        <v>78</v>
      </c>
      <c r="C9" s="483"/>
      <c r="D9" s="484" t="s">
        <v>201</v>
      </c>
      <c r="E9" s="373"/>
      <c r="F9" s="374"/>
      <c r="G9" s="375">
        <v>2</v>
      </c>
      <c r="H9" s="376">
        <f aca="true" t="shared" si="0" ref="H9:H15">G9*30</f>
        <v>60</v>
      </c>
      <c r="I9" s="373">
        <f>J9+L9</f>
        <v>20</v>
      </c>
      <c r="J9" s="377">
        <v>20</v>
      </c>
      <c r="K9" s="377"/>
      <c r="L9" s="377"/>
      <c r="M9" s="378">
        <f aca="true" t="shared" si="1" ref="M9:M15">H9-I9</f>
        <v>40</v>
      </c>
      <c r="N9" s="379">
        <v>2</v>
      </c>
      <c r="O9" s="240"/>
      <c r="P9" s="50"/>
      <c r="Q9" s="50"/>
      <c r="R9" s="55"/>
    </row>
    <row r="10" spans="1:18" ht="36.75" customHeight="1" thickBot="1">
      <c r="A10" s="485" t="s">
        <v>79</v>
      </c>
      <c r="B10" s="486" t="s">
        <v>191</v>
      </c>
      <c r="C10" s="487"/>
      <c r="D10" s="488" t="s">
        <v>201</v>
      </c>
      <c r="E10" s="489"/>
      <c r="F10" s="490"/>
      <c r="G10" s="491">
        <v>2</v>
      </c>
      <c r="H10" s="492">
        <f t="shared" si="0"/>
        <v>60</v>
      </c>
      <c r="I10" s="489">
        <f>J10+L10</f>
        <v>20</v>
      </c>
      <c r="J10" s="493">
        <v>20</v>
      </c>
      <c r="K10" s="493"/>
      <c r="L10" s="493"/>
      <c r="M10" s="494">
        <f t="shared" si="1"/>
        <v>40</v>
      </c>
      <c r="N10" s="495">
        <v>2</v>
      </c>
      <c r="O10" s="240"/>
      <c r="P10" s="50"/>
      <c r="Q10" s="50"/>
      <c r="R10" s="55"/>
    </row>
    <row r="11" spans="1:18" ht="19.5" thickBot="1">
      <c r="A11" s="496" t="s">
        <v>87</v>
      </c>
      <c r="B11" s="497" t="s">
        <v>84</v>
      </c>
      <c r="C11" s="498" t="s">
        <v>201</v>
      </c>
      <c r="D11" s="496"/>
      <c r="E11" s="499"/>
      <c r="F11" s="500"/>
      <c r="G11" s="501">
        <v>2</v>
      </c>
      <c r="H11" s="502">
        <f t="shared" si="0"/>
        <v>60</v>
      </c>
      <c r="I11" s="503">
        <f>SUM(J11:L11)</f>
        <v>20</v>
      </c>
      <c r="J11" s="504"/>
      <c r="K11" s="504"/>
      <c r="L11" s="504">
        <v>20</v>
      </c>
      <c r="M11" s="505">
        <f t="shared" si="1"/>
        <v>40</v>
      </c>
      <c r="N11" s="506">
        <v>2</v>
      </c>
      <c r="O11" s="240"/>
      <c r="P11" s="50"/>
      <c r="Q11" s="50"/>
      <c r="R11" s="55"/>
    </row>
    <row r="12" spans="1:18" s="39" customFormat="1" ht="19.5" customHeight="1">
      <c r="A12" s="229" t="s">
        <v>112</v>
      </c>
      <c r="B12" s="230" t="s">
        <v>113</v>
      </c>
      <c r="C12" s="231"/>
      <c r="D12" s="231"/>
      <c r="E12" s="232"/>
      <c r="F12" s="233" t="s">
        <v>226</v>
      </c>
      <c r="G12" s="234">
        <v>1</v>
      </c>
      <c r="H12" s="235">
        <f t="shared" si="0"/>
        <v>30</v>
      </c>
      <c r="I12" s="382">
        <f>J12+L12</f>
        <v>18</v>
      </c>
      <c r="J12" s="236"/>
      <c r="K12" s="236"/>
      <c r="L12" s="236">
        <v>18</v>
      </c>
      <c r="M12" s="237">
        <f t="shared" si="1"/>
        <v>12</v>
      </c>
      <c r="N12" s="384">
        <v>1</v>
      </c>
      <c r="O12" s="238"/>
      <c r="Q12" s="40"/>
      <c r="R12" s="40"/>
    </row>
    <row r="13" spans="1:18" s="39" customFormat="1" ht="19.5" customHeight="1">
      <c r="A13" s="507" t="s">
        <v>116</v>
      </c>
      <c r="B13" s="380" t="s">
        <v>115</v>
      </c>
      <c r="C13" s="231" t="s">
        <v>201</v>
      </c>
      <c r="D13" s="231"/>
      <c r="E13" s="232"/>
      <c r="F13" s="233"/>
      <c r="G13" s="381">
        <v>3</v>
      </c>
      <c r="H13" s="376">
        <f t="shared" si="0"/>
        <v>90</v>
      </c>
      <c r="I13" s="382">
        <f>J13+L13</f>
        <v>27</v>
      </c>
      <c r="J13" s="382">
        <v>18</v>
      </c>
      <c r="K13" s="382"/>
      <c r="L13" s="382">
        <v>9</v>
      </c>
      <c r="M13" s="383">
        <f t="shared" si="1"/>
        <v>63</v>
      </c>
      <c r="N13" s="384">
        <v>3</v>
      </c>
      <c r="O13" s="238"/>
      <c r="Q13" s="41"/>
      <c r="R13" s="41"/>
    </row>
    <row r="14" spans="1:18" s="39" customFormat="1" ht="19.5" customHeight="1">
      <c r="A14" s="507" t="s">
        <v>117</v>
      </c>
      <c r="B14" s="380" t="s">
        <v>118</v>
      </c>
      <c r="C14" s="231" t="s">
        <v>201</v>
      </c>
      <c r="D14" s="231"/>
      <c r="E14" s="232"/>
      <c r="F14" s="233"/>
      <c r="G14" s="381">
        <v>3</v>
      </c>
      <c r="H14" s="376">
        <f t="shared" si="0"/>
        <v>90</v>
      </c>
      <c r="I14" s="382">
        <f>J14+L14</f>
        <v>27</v>
      </c>
      <c r="J14" s="382">
        <v>18</v>
      </c>
      <c r="K14" s="382"/>
      <c r="L14" s="382">
        <v>9</v>
      </c>
      <c r="M14" s="383">
        <f t="shared" si="1"/>
        <v>63</v>
      </c>
      <c r="N14" s="384">
        <v>3</v>
      </c>
      <c r="O14" s="238"/>
      <c r="Q14" s="41"/>
      <c r="R14" s="41"/>
    </row>
    <row r="15" spans="1:18" s="39" customFormat="1" ht="33.75" customHeight="1" thickBot="1">
      <c r="A15" s="386" t="s">
        <v>122</v>
      </c>
      <c r="B15" s="387" t="s">
        <v>123</v>
      </c>
      <c r="C15" s="388"/>
      <c r="D15" s="388"/>
      <c r="E15" s="389"/>
      <c r="F15" s="390" t="s">
        <v>201</v>
      </c>
      <c r="G15" s="391">
        <v>1</v>
      </c>
      <c r="H15" s="392">
        <f t="shared" si="0"/>
        <v>30</v>
      </c>
      <c r="I15" s="382">
        <f>J15+L15</f>
        <v>18</v>
      </c>
      <c r="J15" s="393"/>
      <c r="K15" s="393"/>
      <c r="L15" s="393">
        <v>18</v>
      </c>
      <c r="M15" s="237">
        <f t="shared" si="1"/>
        <v>12</v>
      </c>
      <c r="N15" s="394">
        <v>1</v>
      </c>
      <c r="O15" s="238"/>
      <c r="Q15" s="41"/>
      <c r="R15" s="41"/>
    </row>
    <row r="16" spans="1:17" ht="18" customHeight="1" thickBot="1">
      <c r="A16" s="1090" t="s">
        <v>125</v>
      </c>
      <c r="B16" s="1091"/>
      <c r="C16" s="1091"/>
      <c r="D16" s="1091"/>
      <c r="E16" s="1091"/>
      <c r="F16" s="1091"/>
      <c r="G16" s="1091"/>
      <c r="H16" s="1092"/>
      <c r="I16" s="1092"/>
      <c r="J16" s="1092"/>
      <c r="K16" s="1092"/>
      <c r="L16" s="1092"/>
      <c r="M16" s="1092"/>
      <c r="N16" s="1093"/>
      <c r="O16" s="395"/>
      <c r="P16" s="31"/>
      <c r="Q16" s="31"/>
    </row>
    <row r="17" spans="1:39" s="40" customFormat="1" ht="19.5" customHeight="1" thickBot="1">
      <c r="A17" s="396" t="s">
        <v>135</v>
      </c>
      <c r="B17" s="508" t="s">
        <v>136</v>
      </c>
      <c r="C17" s="509"/>
      <c r="D17" s="509" t="s">
        <v>201</v>
      </c>
      <c r="E17" s="510"/>
      <c r="F17" s="511"/>
      <c r="G17" s="512">
        <v>3</v>
      </c>
      <c r="H17" s="398">
        <f>G17*30</f>
        <v>90</v>
      </c>
      <c r="I17" s="239">
        <f>J17+L17</f>
        <v>27</v>
      </c>
      <c r="J17" s="399">
        <v>18</v>
      </c>
      <c r="K17" s="399"/>
      <c r="L17" s="399">
        <v>9</v>
      </c>
      <c r="M17" s="241">
        <f>H17-I17</f>
        <v>63</v>
      </c>
      <c r="N17" s="513">
        <v>3</v>
      </c>
      <c r="O17" s="39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s="40" customFormat="1" ht="17.25" customHeight="1" thickBot="1">
      <c r="A18" s="514" t="s">
        <v>137</v>
      </c>
      <c r="B18" s="515" t="s">
        <v>138</v>
      </c>
      <c r="C18" s="516"/>
      <c r="D18" s="516" t="s">
        <v>201</v>
      </c>
      <c r="E18" s="517"/>
      <c r="F18" s="518"/>
      <c r="G18" s="519">
        <v>3</v>
      </c>
      <c r="H18" s="520">
        <f>G18*30</f>
        <v>90</v>
      </c>
      <c r="I18" s="521">
        <f>J18+L18</f>
        <v>27</v>
      </c>
      <c r="J18" s="522">
        <v>18</v>
      </c>
      <c r="K18" s="522"/>
      <c r="L18" s="522">
        <v>9</v>
      </c>
      <c r="M18" s="523">
        <f>H18-I18</f>
        <v>63</v>
      </c>
      <c r="N18" s="524">
        <v>3</v>
      </c>
      <c r="O18" s="397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15" ht="19.5" customHeight="1" thickBot="1">
      <c r="A19" s="1006" t="s">
        <v>181</v>
      </c>
      <c r="B19" s="1007"/>
      <c r="C19" s="1007"/>
      <c r="D19" s="1007"/>
      <c r="E19" s="1007"/>
      <c r="F19" s="1007"/>
      <c r="G19" s="1007"/>
      <c r="H19" s="1008"/>
      <c r="I19" s="1008"/>
      <c r="J19" s="1008"/>
      <c r="K19" s="1008"/>
      <c r="L19" s="1008"/>
      <c r="M19" s="1008"/>
      <c r="N19" s="1094"/>
      <c r="O19" s="397"/>
    </row>
    <row r="20" spans="1:39" s="189" customFormat="1" ht="37.5">
      <c r="A20" s="533" t="s">
        <v>147</v>
      </c>
      <c r="B20" s="525" t="s">
        <v>144</v>
      </c>
      <c r="C20" s="526"/>
      <c r="D20" s="527" t="s">
        <v>201</v>
      </c>
      <c r="E20" s="528"/>
      <c r="F20" s="529"/>
      <c r="G20" s="530">
        <v>3</v>
      </c>
      <c r="H20" s="531">
        <f>30*G20</f>
        <v>90</v>
      </c>
      <c r="I20" s="239">
        <f>J20+L20</f>
        <v>27</v>
      </c>
      <c r="J20" s="447">
        <v>18</v>
      </c>
      <c r="K20" s="447"/>
      <c r="L20" s="447">
        <v>9</v>
      </c>
      <c r="M20" s="241">
        <f>H20-I20</f>
        <v>63</v>
      </c>
      <c r="N20" s="532">
        <v>3</v>
      </c>
      <c r="O20" s="400"/>
      <c r="P20" s="187"/>
      <c r="Q20" s="187">
        <f>H20*0.3</f>
        <v>27</v>
      </c>
      <c r="R20" s="187">
        <f>I20-Q20</f>
        <v>0</v>
      </c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</row>
    <row r="21" spans="1:15" s="186" customFormat="1" ht="31.5" customHeight="1" thickBot="1">
      <c r="A21" s="444" t="s">
        <v>149</v>
      </c>
      <c r="B21" s="534" t="s">
        <v>142</v>
      </c>
      <c r="C21" s="445"/>
      <c r="D21" s="422" t="s">
        <v>201</v>
      </c>
      <c r="E21" s="445"/>
      <c r="F21" s="445"/>
      <c r="G21" s="543">
        <v>3</v>
      </c>
      <c r="H21" s="535">
        <f>G21*30</f>
        <v>90</v>
      </c>
      <c r="I21" s="521">
        <f>J21+L21</f>
        <v>27</v>
      </c>
      <c r="J21" s="536">
        <v>18</v>
      </c>
      <c r="K21" s="537"/>
      <c r="L21" s="537">
        <v>9</v>
      </c>
      <c r="M21" s="538">
        <f>H21-I21</f>
        <v>63</v>
      </c>
      <c r="N21" s="539">
        <v>3</v>
      </c>
      <c r="O21" s="540"/>
    </row>
    <row r="22" spans="1:15" s="186" customFormat="1" ht="19.5" customHeight="1">
      <c r="A22" s="403"/>
      <c r="B22" s="541"/>
      <c r="C22" s="404"/>
      <c r="D22" s="405"/>
      <c r="E22" s="404"/>
      <c r="F22" s="404"/>
      <c r="G22" s="406"/>
      <c r="H22" s="407"/>
      <c r="I22" s="242"/>
      <c r="J22" s="1088" t="s">
        <v>221</v>
      </c>
      <c r="K22" s="1088"/>
      <c r="L22" s="1088"/>
      <c r="M22" s="1095"/>
      <c r="N22" s="539">
        <f>SUM(N9:N15)+N17+N18</f>
        <v>20</v>
      </c>
      <c r="O22" s="408"/>
    </row>
    <row r="23" spans="2:17" ht="19.5" customHeight="1">
      <c r="B23" s="244"/>
      <c r="C23" s="244"/>
      <c r="D23" s="244"/>
      <c r="E23" s="244"/>
      <c r="F23" s="244"/>
      <c r="G23" s="244"/>
      <c r="H23" s="244"/>
      <c r="I23" s="244"/>
      <c r="J23" s="1088" t="s">
        <v>174</v>
      </c>
      <c r="K23" s="1088"/>
      <c r="L23" s="1088"/>
      <c r="M23" s="1088"/>
      <c r="N23" s="542" t="s">
        <v>88</v>
      </c>
      <c r="O23" s="410"/>
      <c r="P23" s="53"/>
      <c r="Q23" s="53"/>
    </row>
    <row r="24" spans="2:17" ht="19.5" customHeight="1">
      <c r="B24" s="244"/>
      <c r="C24" s="244"/>
      <c r="D24" s="244"/>
      <c r="E24" s="244"/>
      <c r="F24" s="244"/>
      <c r="G24" s="244"/>
      <c r="H24" s="244"/>
      <c r="I24" s="244"/>
      <c r="J24" s="1088" t="s">
        <v>176</v>
      </c>
      <c r="K24" s="1088"/>
      <c r="L24" s="1088"/>
      <c r="M24" s="1088"/>
      <c r="N24" s="411" t="s">
        <v>175</v>
      </c>
      <c r="O24" s="1024"/>
      <c r="P24" s="1024"/>
      <c r="Q24" s="1024"/>
    </row>
    <row r="25" spans="2:17" ht="18" customHeight="1">
      <c r="B25" s="244"/>
      <c r="C25" s="244"/>
      <c r="D25" s="244"/>
      <c r="E25" s="244"/>
      <c r="F25" s="244"/>
      <c r="G25" s="244"/>
      <c r="H25" s="244"/>
      <c r="I25" s="244"/>
      <c r="J25" s="1088" t="s">
        <v>178</v>
      </c>
      <c r="K25" s="1088"/>
      <c r="L25" s="1088"/>
      <c r="M25" s="1088"/>
      <c r="N25" s="412">
        <v>2</v>
      </c>
      <c r="O25" s="413"/>
      <c r="P25" s="49"/>
      <c r="Q25" s="49"/>
    </row>
    <row r="26" spans="1:17" ht="44.25" customHeight="1">
      <c r="A26" s="72"/>
      <c r="B26" s="70"/>
      <c r="C26" s="1085"/>
      <c r="D26" s="1085"/>
      <c r="E26" s="1085"/>
      <c r="F26" s="1085"/>
      <c r="G26" s="1085"/>
      <c r="H26" s="81"/>
      <c r="I26" s="1085"/>
      <c r="J26" s="1085"/>
      <c r="K26" s="1085"/>
      <c r="L26" s="73"/>
      <c r="M26" s="72"/>
      <c r="N26" s="245"/>
      <c r="O26" s="415"/>
      <c r="P26" s="60"/>
      <c r="Q26" s="60"/>
    </row>
    <row r="27" spans="1:17" ht="33" customHeight="1">
      <c r="A27" s="72"/>
      <c r="B27" s="70"/>
      <c r="C27" s="246"/>
      <c r="D27" s="246"/>
      <c r="E27" s="246"/>
      <c r="F27" s="246"/>
      <c r="G27" s="246"/>
      <c r="H27" s="72"/>
      <c r="I27" s="73"/>
      <c r="J27" s="73"/>
      <c r="K27" s="73"/>
      <c r="L27" s="73"/>
      <c r="M27" s="72"/>
      <c r="N27" s="245"/>
      <c r="O27" s="415"/>
      <c r="P27" s="60"/>
      <c r="Q27" s="60"/>
    </row>
    <row r="28" spans="1:17" ht="18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245"/>
      <c r="O28" s="415"/>
      <c r="P28" s="60"/>
      <c r="Q28" s="60"/>
    </row>
    <row r="29" spans="1:17" ht="18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245"/>
      <c r="O29" s="415"/>
      <c r="P29" s="60"/>
      <c r="Q29" s="60"/>
    </row>
  </sheetData>
  <sheetProtection selectLockedCells="1" selectUnlockedCells="1"/>
  <mergeCells count="30">
    <mergeCell ref="A1:N1"/>
    <mergeCell ref="A2:A8"/>
    <mergeCell ref="B2:B8"/>
    <mergeCell ref="C2:F4"/>
    <mergeCell ref="G2:G8"/>
    <mergeCell ref="H2:M2"/>
    <mergeCell ref="H3:H8"/>
    <mergeCell ref="I3:L3"/>
    <mergeCell ref="C5:C8"/>
    <mergeCell ref="D5:D8"/>
    <mergeCell ref="E5:F6"/>
    <mergeCell ref="I4:I8"/>
    <mergeCell ref="J4:L4"/>
    <mergeCell ref="O2:O8"/>
    <mergeCell ref="N4:N5"/>
    <mergeCell ref="J5:J8"/>
    <mergeCell ref="K5:K8"/>
    <mergeCell ref="L5:L8"/>
    <mergeCell ref="E7:E8"/>
    <mergeCell ref="F7:F8"/>
    <mergeCell ref="M3:M8"/>
    <mergeCell ref="A16:N16"/>
    <mergeCell ref="C26:G26"/>
    <mergeCell ref="I26:K26"/>
    <mergeCell ref="O24:Q24"/>
    <mergeCell ref="J24:M24"/>
    <mergeCell ref="J25:M25"/>
    <mergeCell ref="J23:M23"/>
    <mergeCell ref="A19:N19"/>
    <mergeCell ref="J22:M22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view="pageBreakPreview" zoomScale="76" zoomScaleNormal="77" zoomScaleSheetLayoutView="76" zoomScalePageLayoutView="0" workbookViewId="0" topLeftCell="A1">
      <selection activeCell="J13" sqref="J13"/>
    </sheetView>
  </sheetViews>
  <sheetFormatPr defaultColWidth="9.00390625" defaultRowHeight="12.75"/>
  <cols>
    <col min="1" max="1" width="9.875" style="68" customWidth="1"/>
    <col min="2" max="2" width="58.00390625" style="68" customWidth="1"/>
    <col min="3" max="3" width="6.75390625" style="68" customWidth="1"/>
    <col min="4" max="4" width="7.25390625" style="68" customWidth="1"/>
    <col min="5" max="5" width="7.75390625" style="68" customWidth="1"/>
    <col min="6" max="6" width="6.75390625" style="68" customWidth="1"/>
    <col min="7" max="7" width="7.25390625" style="68" customWidth="1"/>
    <col min="8" max="13" width="9.125" style="68" customWidth="1"/>
    <col min="14" max="14" width="10.25390625" style="83" customWidth="1"/>
    <col min="15" max="15" width="9.125" style="54" customWidth="1"/>
    <col min="16" max="21" width="0" style="54" hidden="1" customWidth="1"/>
    <col min="22" max="16384" width="9.125" style="54" customWidth="1"/>
  </cols>
  <sheetData>
    <row r="1" spans="1:17" ht="21" customHeight="1" thickBot="1">
      <c r="A1" s="1064" t="s">
        <v>210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31"/>
      <c r="P1" s="31"/>
      <c r="Q1" s="31"/>
    </row>
    <row r="2" spans="1:17" ht="35.25" customHeight="1" thickBot="1">
      <c r="A2" s="1101" t="s">
        <v>43</v>
      </c>
      <c r="B2" s="1102" t="s">
        <v>44</v>
      </c>
      <c r="C2" s="1103" t="s">
        <v>199</v>
      </c>
      <c r="D2" s="1103"/>
      <c r="E2" s="1103"/>
      <c r="F2" s="1103"/>
      <c r="G2" s="1100" t="s">
        <v>45</v>
      </c>
      <c r="H2" s="1102" t="s">
        <v>46</v>
      </c>
      <c r="I2" s="1102"/>
      <c r="J2" s="1102"/>
      <c r="K2" s="1102"/>
      <c r="L2" s="1102"/>
      <c r="M2" s="1102"/>
      <c r="N2" s="212"/>
      <c r="O2" s="31"/>
      <c r="P2" s="31"/>
      <c r="Q2" s="31"/>
    </row>
    <row r="3" spans="1:17" ht="19.5" customHeight="1" thickBot="1">
      <c r="A3" s="1101"/>
      <c r="B3" s="1102"/>
      <c r="C3" s="1103"/>
      <c r="D3" s="1103"/>
      <c r="E3" s="1103"/>
      <c r="F3" s="1103"/>
      <c r="G3" s="1100"/>
      <c r="H3" s="1104" t="s">
        <v>47</v>
      </c>
      <c r="I3" s="1105" t="s">
        <v>48</v>
      </c>
      <c r="J3" s="1105"/>
      <c r="K3" s="1105"/>
      <c r="L3" s="1105"/>
      <c r="M3" s="1100" t="s">
        <v>49</v>
      </c>
      <c r="N3" s="212" t="s">
        <v>51</v>
      </c>
      <c r="O3" s="31"/>
      <c r="P3" s="31"/>
      <c r="Q3" s="31"/>
    </row>
    <row r="4" spans="1:17" ht="18" customHeight="1" thickBot="1">
      <c r="A4" s="1101"/>
      <c r="B4" s="1102"/>
      <c r="C4" s="1103"/>
      <c r="D4" s="1103"/>
      <c r="E4" s="1103"/>
      <c r="F4" s="1103"/>
      <c r="G4" s="1100"/>
      <c r="H4" s="1104"/>
      <c r="I4" s="1100" t="s">
        <v>52</v>
      </c>
      <c r="J4" s="1109" t="s">
        <v>53</v>
      </c>
      <c r="K4" s="1109"/>
      <c r="L4" s="1109"/>
      <c r="M4" s="1100"/>
      <c r="N4" s="1107" t="s">
        <v>207</v>
      </c>
      <c r="O4" s="31"/>
      <c r="P4" s="31"/>
      <c r="Q4" s="31"/>
    </row>
    <row r="5" spans="1:17" ht="12.75" customHeight="1" thickBot="1">
      <c r="A5" s="1101"/>
      <c r="B5" s="1102"/>
      <c r="C5" s="1100" t="s">
        <v>54</v>
      </c>
      <c r="D5" s="1100" t="s">
        <v>55</v>
      </c>
      <c r="E5" s="1108" t="s">
        <v>56</v>
      </c>
      <c r="F5" s="1108"/>
      <c r="G5" s="1100"/>
      <c r="H5" s="1104"/>
      <c r="I5" s="1100"/>
      <c r="J5" s="1100" t="s">
        <v>57</v>
      </c>
      <c r="K5" s="1100" t="s">
        <v>58</v>
      </c>
      <c r="L5" s="1098" t="s">
        <v>59</v>
      </c>
      <c r="M5" s="1100"/>
      <c r="N5" s="1107"/>
      <c r="O5" s="31"/>
      <c r="P5" s="31"/>
      <c r="Q5" s="31"/>
    </row>
    <row r="6" spans="1:17" ht="19.5" customHeight="1" thickBot="1">
      <c r="A6" s="1101"/>
      <c r="B6" s="1102"/>
      <c r="C6" s="1100"/>
      <c r="D6" s="1100"/>
      <c r="E6" s="1108"/>
      <c r="F6" s="1108"/>
      <c r="G6" s="1100"/>
      <c r="H6" s="1104"/>
      <c r="I6" s="1100"/>
      <c r="J6" s="1100"/>
      <c r="K6" s="1100"/>
      <c r="L6" s="1098"/>
      <c r="M6" s="1100"/>
      <c r="N6" s="214">
        <v>3</v>
      </c>
      <c r="O6" s="31"/>
      <c r="P6" s="31"/>
      <c r="Q6" s="31"/>
    </row>
    <row r="7" spans="1:17" ht="19.5" customHeight="1" thickBot="1">
      <c r="A7" s="1101"/>
      <c r="B7" s="1102"/>
      <c r="C7" s="1100"/>
      <c r="D7" s="1100"/>
      <c r="E7" s="1099" t="s">
        <v>60</v>
      </c>
      <c r="F7" s="1100" t="s">
        <v>61</v>
      </c>
      <c r="G7" s="1100"/>
      <c r="H7" s="1104"/>
      <c r="I7" s="1100"/>
      <c r="J7" s="1100"/>
      <c r="K7" s="1100"/>
      <c r="L7" s="1098"/>
      <c r="M7" s="1100"/>
      <c r="N7" s="215"/>
      <c r="O7" s="31"/>
      <c r="P7" s="31"/>
      <c r="Q7" s="31"/>
    </row>
    <row r="8" spans="1:17" ht="27" customHeight="1" thickBot="1">
      <c r="A8" s="1101"/>
      <c r="B8" s="1102"/>
      <c r="C8" s="1100"/>
      <c r="D8" s="1100"/>
      <c r="E8" s="1099"/>
      <c r="F8" s="1099"/>
      <c r="G8" s="1100"/>
      <c r="H8" s="1104"/>
      <c r="I8" s="1100"/>
      <c r="J8" s="1100"/>
      <c r="K8" s="1100"/>
      <c r="L8" s="1098"/>
      <c r="M8" s="1100"/>
      <c r="N8" s="216">
        <v>15</v>
      </c>
      <c r="O8" s="31"/>
      <c r="P8" s="31"/>
      <c r="Q8" s="31"/>
    </row>
    <row r="9" spans="1:17" ht="18.75" customHeight="1" thickBot="1">
      <c r="A9" s="66">
        <v>1</v>
      </c>
      <c r="B9" s="67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213">
        <v>14</v>
      </c>
      <c r="O9" s="31"/>
      <c r="P9" s="31"/>
      <c r="Q9" s="31"/>
    </row>
    <row r="10" spans="1:18" ht="20.25" customHeight="1" thickBot="1">
      <c r="A10" s="1106" t="s">
        <v>62</v>
      </c>
      <c r="B10" s="1106"/>
      <c r="C10" s="1106"/>
      <c r="D10" s="1106"/>
      <c r="E10" s="1106"/>
      <c r="F10" s="1106"/>
      <c r="G10" s="1106"/>
      <c r="H10" s="1106"/>
      <c r="I10" s="1106"/>
      <c r="J10" s="1106"/>
      <c r="K10" s="1106"/>
      <c r="L10" s="1106"/>
      <c r="M10" s="1106"/>
      <c r="N10" s="1106"/>
      <c r="O10" s="50"/>
      <c r="P10" s="50"/>
      <c r="Q10" s="50"/>
      <c r="R10" s="55"/>
    </row>
    <row r="11" spans="1:17" ht="44.25" customHeight="1">
      <c r="A11" s="69"/>
      <c r="B11" s="70"/>
      <c r="C11" s="1085"/>
      <c r="D11" s="1085"/>
      <c r="E11" s="1085"/>
      <c r="F11" s="1085"/>
      <c r="G11" s="1085"/>
      <c r="H11" s="81"/>
      <c r="I11" s="1085"/>
      <c r="J11" s="1085"/>
      <c r="K11" s="1085"/>
      <c r="L11" s="74"/>
      <c r="M11" s="69"/>
      <c r="N11" s="218"/>
      <c r="O11" s="60"/>
      <c r="P11" s="60"/>
      <c r="Q11" s="60"/>
    </row>
    <row r="12" spans="1:17" ht="33" customHeight="1">
      <c r="A12" s="69"/>
      <c r="B12" s="75"/>
      <c r="C12" s="76"/>
      <c r="D12" s="76"/>
      <c r="E12" s="76"/>
      <c r="F12" s="76"/>
      <c r="G12" s="76"/>
      <c r="H12" s="69"/>
      <c r="I12" s="74"/>
      <c r="J12" s="74"/>
      <c r="K12" s="74"/>
      <c r="L12" s="74"/>
      <c r="M12" s="69"/>
      <c r="N12" s="218"/>
      <c r="O12" s="60"/>
      <c r="P12" s="60"/>
      <c r="Q12" s="60"/>
    </row>
    <row r="13" spans="1:17" ht="15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218"/>
      <c r="O13" s="60"/>
      <c r="P13" s="60"/>
      <c r="Q13" s="60"/>
    </row>
    <row r="14" spans="1:17" ht="15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218"/>
      <c r="O14" s="60"/>
      <c r="P14" s="60"/>
      <c r="Q14" s="60"/>
    </row>
  </sheetData>
  <sheetProtection selectLockedCells="1" selectUnlockedCells="1"/>
  <mergeCells count="23">
    <mergeCell ref="C11:G11"/>
    <mergeCell ref="I11:K11"/>
    <mergeCell ref="E5:F6"/>
    <mergeCell ref="I4:I8"/>
    <mergeCell ref="J4:L4"/>
    <mergeCell ref="J5:J8"/>
    <mergeCell ref="K5:K8"/>
    <mergeCell ref="I3:L3"/>
    <mergeCell ref="M3:M8"/>
    <mergeCell ref="D5:D8"/>
    <mergeCell ref="A10:N10"/>
    <mergeCell ref="N4:N5"/>
    <mergeCell ref="C5:C8"/>
    <mergeCell ref="L5:L8"/>
    <mergeCell ref="E7:E8"/>
    <mergeCell ref="F7:F8"/>
    <mergeCell ref="A1:N1"/>
    <mergeCell ref="A2:A8"/>
    <mergeCell ref="B2:B8"/>
    <mergeCell ref="C2:F4"/>
    <mergeCell ref="G2:G8"/>
    <mergeCell ref="H2:M2"/>
    <mergeCell ref="H3:H8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2018-06-07T07:58:48Z</cp:lastPrinted>
  <dcterms:created xsi:type="dcterms:W3CDTF">2016-09-27T16:24:27Z</dcterms:created>
  <dcterms:modified xsi:type="dcterms:W3CDTF">2018-07-10T05:19:14Z</dcterms:modified>
  <cp:category/>
  <cp:version/>
  <cp:contentType/>
  <cp:contentStatus/>
</cp:coreProperties>
</file>